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k Holstein\Desktop\Kernbestanden\voetbalstatistieken\Publicaties op Goldengoals.nl\"/>
    </mc:Choice>
  </mc:AlternateContent>
  <xr:revisionPtr revIDLastSave="0" documentId="13_ncr:1_{06778822-9D2E-40AF-9C68-6D15B993AE24}" xr6:coauthVersionLast="47" xr6:coauthVersionMax="47" xr10:uidLastSave="{00000000-0000-0000-0000-000000000000}"/>
  <bookViews>
    <workbookView xWindow="4008" yWindow="0" windowWidth="18240" windowHeight="12240" xr2:uid="{00000000-000D-0000-FFFF-FFFF00000000}"/>
  </bookViews>
  <sheets>
    <sheet name="Advocaat per seizoen" sheetId="1" r:id="rId1"/>
    <sheet name="Advocaat in cijfers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J56" i="1"/>
  <c r="I56" i="1"/>
  <c r="H56" i="1"/>
  <c r="G56" i="1"/>
  <c r="F56" i="1"/>
  <c r="H40" i="2"/>
  <c r="G40" i="2"/>
  <c r="F40" i="2"/>
  <c r="E40" i="2"/>
  <c r="D40" i="2"/>
  <c r="C40" i="2"/>
  <c r="N56" i="1" l="1"/>
  <c r="O56" i="1"/>
  <c r="P56" i="1"/>
  <c r="Q56" i="1"/>
  <c r="R56" i="1"/>
  <c r="M56" i="1"/>
  <c r="V20" i="2" l="1"/>
  <c r="AC19" i="2"/>
  <c r="U20" i="2"/>
  <c r="AB19" i="2"/>
  <c r="T20" i="2"/>
  <c r="AA19" i="2"/>
  <c r="S20" i="2"/>
  <c r="Z19" i="2"/>
  <c r="R20" i="2"/>
  <c r="Y19" i="2"/>
  <c r="Q20" i="2"/>
  <c r="X19" i="2"/>
  <c r="O20" i="2"/>
  <c r="N20" i="2"/>
  <c r="M20" i="2"/>
  <c r="L20" i="2"/>
  <c r="K20" i="2"/>
  <c r="J20" i="2"/>
  <c r="G20" i="2"/>
  <c r="H20" i="2"/>
  <c r="F20" i="2"/>
  <c r="E20" i="2"/>
  <c r="D20" i="2"/>
  <c r="C20" i="2"/>
  <c r="K66" i="1" l="1"/>
  <c r="J66" i="1"/>
  <c r="I66" i="1"/>
  <c r="H66" i="1"/>
  <c r="G66" i="1"/>
  <c r="F66" i="1"/>
  <c r="D26" i="2" l="1"/>
  <c r="E26" i="2"/>
  <c r="F26" i="2"/>
  <c r="G26" i="2"/>
  <c r="H26" i="2"/>
  <c r="C26" i="2"/>
  <c r="X7" i="2"/>
  <c r="Y7" i="2"/>
  <c r="Z7" i="2"/>
  <c r="AA7" i="2"/>
  <c r="AB7" i="2"/>
  <c r="AC7" i="2"/>
  <c r="X8" i="2"/>
  <c r="Y8" i="2"/>
  <c r="Z8" i="2"/>
  <c r="AA8" i="2"/>
  <c r="AB8" i="2"/>
  <c r="AC8" i="2"/>
  <c r="X9" i="2"/>
  <c r="Y9" i="2"/>
  <c r="Z9" i="2"/>
  <c r="AA9" i="2"/>
  <c r="AB9" i="2"/>
  <c r="AC9" i="2"/>
  <c r="X10" i="2"/>
  <c r="Y10" i="2"/>
  <c r="Z10" i="2"/>
  <c r="AA10" i="2"/>
  <c r="AB10" i="2"/>
  <c r="AC10" i="2"/>
  <c r="X11" i="2"/>
  <c r="Y11" i="2"/>
  <c r="Z11" i="2"/>
  <c r="AA11" i="2"/>
  <c r="AB11" i="2"/>
  <c r="AC11" i="2"/>
  <c r="X12" i="2"/>
  <c r="Y12" i="2"/>
  <c r="Z12" i="2"/>
  <c r="AA12" i="2"/>
  <c r="AB12" i="2"/>
  <c r="AC12" i="2"/>
  <c r="X13" i="2"/>
  <c r="Y13" i="2"/>
  <c r="Z13" i="2"/>
  <c r="AA13" i="2"/>
  <c r="AB13" i="2"/>
  <c r="AC13" i="2"/>
  <c r="X14" i="2"/>
  <c r="Y14" i="2"/>
  <c r="Z14" i="2"/>
  <c r="AA14" i="2"/>
  <c r="AB14" i="2"/>
  <c r="AC14" i="2"/>
  <c r="X15" i="2"/>
  <c r="Y15" i="2"/>
  <c r="Z15" i="2"/>
  <c r="AA15" i="2"/>
  <c r="AB15" i="2"/>
  <c r="AC15" i="2"/>
  <c r="X16" i="2"/>
  <c r="Y16" i="2"/>
  <c r="Z16" i="2"/>
  <c r="AA16" i="2"/>
  <c r="AB16" i="2"/>
  <c r="AC16" i="2"/>
  <c r="X17" i="2"/>
  <c r="Y17" i="2"/>
  <c r="Z17" i="2"/>
  <c r="AA17" i="2"/>
  <c r="AB17" i="2"/>
  <c r="AC17" i="2"/>
  <c r="X18" i="2"/>
  <c r="Y18" i="2"/>
  <c r="Z18" i="2"/>
  <c r="AA18" i="2"/>
  <c r="AB18" i="2"/>
  <c r="AC18" i="2"/>
  <c r="Z6" i="2"/>
  <c r="AA6" i="2"/>
  <c r="AB6" i="2"/>
  <c r="AC6" i="2"/>
  <c r="Y6" i="2"/>
  <c r="X6" i="2"/>
  <c r="Z20" i="2"/>
  <c r="Y20" i="2"/>
  <c r="E29" i="2" l="1"/>
  <c r="E43" i="2" s="1"/>
  <c r="F29" i="2"/>
  <c r="F43" i="2" s="1"/>
  <c r="AA20" i="2"/>
  <c r="C29" i="2"/>
  <c r="C43" i="2" s="1"/>
  <c r="AC20" i="2"/>
  <c r="G29" i="2"/>
  <c r="G43" i="2" s="1"/>
  <c r="D29" i="2"/>
  <c r="D43" i="2" s="1"/>
  <c r="X20" i="2"/>
  <c r="H29" i="2"/>
  <c r="H43" i="2" s="1"/>
  <c r="AB20" i="2"/>
  <c r="U56" i="1"/>
  <c r="V56" i="1"/>
  <c r="W56" i="1"/>
  <c r="X56" i="1"/>
  <c r="Y56" i="1"/>
  <c r="T56" i="1"/>
  <c r="F44" i="2" l="1"/>
  <c r="E44" i="2"/>
  <c r="H44" i="2"/>
  <c r="D44" i="2"/>
  <c r="G44" i="2"/>
</calcChain>
</file>

<file path=xl/sharedStrings.xml><?xml version="1.0" encoding="utf-8"?>
<sst xmlns="http://schemas.openxmlformats.org/spreadsheetml/2006/main" count="274" uniqueCount="119">
  <si>
    <t>Dick Advocaat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</si>
  <si>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</si>
  <si>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</si>
  <si>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</si>
  <si>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</si>
  <si>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</si>
  <si>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</si>
  <si>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</si>
  <si>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</si>
  <si>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</si>
  <si>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</si>
  <si>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</si>
  <si>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</si>
  <si>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</si>
  <si>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</si>
  <si>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</si>
  <si>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</si>
  <si>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</si>
  <si>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</si>
  <si>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</si>
  <si>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</si>
  <si>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</si>
  <si>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</si>
  <si>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</si>
  <si>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</si>
  <si>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</si>
  <si>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</si>
  <si>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</si>
  <si>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</si>
  <si>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</si>
  <si>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</si>
  <si>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</si>
  <si>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geboren:</t>
  </si>
  <si>
    <t>Wedstrijden als hoofdcoach</t>
  </si>
  <si>
    <t>27 september 1947 te Den Haag</t>
  </si>
  <si>
    <t>Feyenoord</t>
  </si>
  <si>
    <t>Haarlem</t>
  </si>
  <si>
    <t>SVV</t>
  </si>
  <si>
    <t>SVV/Dordrecht '90</t>
  </si>
  <si>
    <t>Nederland</t>
  </si>
  <si>
    <t>PSV</t>
  </si>
  <si>
    <t>Glasgow Rangers</t>
  </si>
  <si>
    <t>Borussia Mönchengladbach</t>
  </si>
  <si>
    <t>Verenigde Arabische Emiraten</t>
  </si>
  <si>
    <t>Zuid-Korea</t>
  </si>
  <si>
    <t>Zenith St. Petersburg</t>
  </si>
  <si>
    <t>België</t>
  </si>
  <si>
    <t>AZ</t>
  </si>
  <si>
    <t>Rusland</t>
  </si>
  <si>
    <t>Servië</t>
  </si>
  <si>
    <t>Sunderland</t>
  </si>
  <si>
    <t>Fenerbahce</t>
  </si>
  <si>
    <t>Sparta Rotterdam</t>
  </si>
  <si>
    <t>FC Utrecht</t>
  </si>
  <si>
    <t>VAE</t>
  </si>
  <si>
    <t>w</t>
  </si>
  <si>
    <t>g</t>
  </si>
  <si>
    <t>v</t>
  </si>
  <si>
    <t>t</t>
  </si>
  <si>
    <t>Europa Cup</t>
  </si>
  <si>
    <t>Extra's</t>
  </si>
  <si>
    <t>nationale beker</t>
  </si>
  <si>
    <t>2006 (06/07)</t>
  </si>
  <si>
    <t>2007 (07/08)</t>
  </si>
  <si>
    <t>2008 (08/09)</t>
  </si>
  <si>
    <t>2009 (09/10)</t>
  </si>
  <si>
    <t>SVV/Dordrecht</t>
  </si>
  <si>
    <t>Borussia MG</t>
  </si>
  <si>
    <t>Totaal</t>
  </si>
  <si>
    <t>Nationale Super Cups</t>
  </si>
  <si>
    <t>Europese Super Cup</t>
  </si>
  <si>
    <t>Playoffs</t>
  </si>
  <si>
    <t>Totaal clubniveau</t>
  </si>
  <si>
    <t>VA Emiraten</t>
  </si>
  <si>
    <t>Totaal interlands</t>
  </si>
  <si>
    <t>Totaal carrière</t>
  </si>
  <si>
    <t>Dick Advocaat in cijfers</t>
  </si>
  <si>
    <t>Clubs</t>
  </si>
  <si>
    <t>Nationale competitie</t>
  </si>
  <si>
    <t>Nationale beker</t>
  </si>
  <si>
    <t>Niet meegeteld</t>
  </si>
  <si>
    <t>Interlands</t>
  </si>
  <si>
    <t>in % en gem.</t>
  </si>
  <si>
    <t>Totaal extra's</t>
  </si>
  <si>
    <t>eerste</t>
  </si>
  <si>
    <t>laatste</t>
  </si>
  <si>
    <t>NED</t>
  </si>
  <si>
    <t>SCO</t>
  </si>
  <si>
    <t>DUI</t>
  </si>
  <si>
    <t>ZKO</t>
  </si>
  <si>
    <t>RUS</t>
  </si>
  <si>
    <t>BEL</t>
  </si>
  <si>
    <t>SER</t>
  </si>
  <si>
    <t>ENG</t>
  </si>
  <si>
    <t>TUR</t>
  </si>
  <si>
    <t>competitie/interlands</t>
  </si>
  <si>
    <t>Europese Super Cup met Zenith St. Petersburg</t>
  </si>
  <si>
    <t>Russische Super Cup met Zenith St. Petersburg</t>
  </si>
  <si>
    <t>Johan Cruijff Schaal met PSV</t>
  </si>
  <si>
    <t>p/d-wedstrijden met SVV 1990/91</t>
  </si>
  <si>
    <t>Playoffs met FC Utrecht</t>
  </si>
  <si>
    <t>Playoffs met Sparta</t>
  </si>
  <si>
    <t>seizoen</t>
  </si>
  <si>
    <t>club</t>
  </si>
  <si>
    <t>land</t>
  </si>
  <si>
    <t>1997-98, 2012</t>
  </si>
  <si>
    <t>Ned.-Noorwegen (vrouwen)</t>
  </si>
  <si>
    <t>Playoffs met Feyenoord</t>
  </si>
  <si>
    <t>2021/22</t>
  </si>
  <si>
    <t>Irak</t>
  </si>
  <si>
    <t>IRK</t>
  </si>
  <si>
    <t>2022/23</t>
  </si>
  <si>
    <t>ADO Den Haag</t>
  </si>
  <si>
    <t>Curacao</t>
  </si>
  <si>
    <t>CUR</t>
  </si>
  <si>
    <t>2023/24</t>
  </si>
  <si>
    <t>2024/25</t>
  </si>
  <si>
    <t>2025/26</t>
  </si>
  <si>
    <t>Stand: 26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</si>
</sst>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0" fillId="0" borderId="1" xfId="0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5" fillId="4" borderId="3" xfId="0" applyFont="1" applyFill="1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5" fillId="3" borderId="3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4" xfId="0" applyFont="1" applyFill="1" applyBorder="1"/>
    <xf numFmtId="0" fontId="3" fillId="4" borderId="0" xfId="0" applyFont="1" applyFill="1"/>
    <xf numFmtId="0" fontId="0" fillId="3" borderId="0" xfId="0" applyFill="1"/>
    <xf numFmtId="0" fontId="0" fillId="4" borderId="2" xfId="0" applyFill="1" applyBorder="1"/>
    <xf numFmtId="0" fontId="4" fillId="0" borderId="1" xfId="0" applyFont="1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/>
    <xf numFmtId="0" fontId="0" fillId="0" borderId="21" xfId="0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0" fillId="4" borderId="0" xfId="0" applyFill="1"/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>
      <alignment horizontal="left"/>
    </xf>
    <xf numFmtId="2" fontId="4" fillId="0" borderId="19" xfId="0" applyNumberFormat="1" applyFont="1" applyBorder="1" applyAlignment="1">
      <alignment horizontal="center"/>
    </xf>
    <xf numFmtId="0" fontId="0" fillId="0" borderId="13" xfId="0" applyBorder="1"/>
    <xf numFmtId="0" fontId="0" fillId="0" borderId="27" xfId="0" applyBorder="1"/>
    <xf numFmtId="14" fontId="0" fillId="3" borderId="1" xfId="0" applyNumberFormat="1" applyFill="1" applyBorder="1" applyAlignment="1">
      <alignment horizontal="center"/>
    </xf>
    <xf numFmtId="0" fontId="0" fillId="0" borderId="28" xfId="0" applyBorder="1"/>
    <xf numFmtId="0" fontId="0" fillId="4" borderId="14" xfId="0" applyFill="1" applyBorder="1"/>
    <xf numFmtId="0" fontId="2" fillId="3" borderId="2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0" xfId="0" applyFont="1" applyFill="1"/>
    <xf numFmtId="0" fontId="4" fillId="0" borderId="2" xfId="0" applyFont="1" applyBorder="1"/>
    <xf numFmtId="0" fontId="4" fillId="0" borderId="13" xfId="0" applyFont="1" applyBorder="1"/>
    <xf numFmtId="0" fontId="4" fillId="0" borderId="27" xfId="0" applyFont="1" applyBorder="1"/>
    <xf numFmtId="0" fontId="0" fillId="0" borderId="2" xfId="0" applyBorder="1"/>
    <xf numFmtId="0" fontId="0" fillId="0" borderId="13" xfId="0" applyBorder="1"/>
    <xf numFmtId="0" fontId="0" fillId="0" borderId="27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topLeftCell="A33" workbookViewId="0">
      <selection activeCell="Q59" sqref="Q59"/>
    </sheetView>
  </sheetViews>
  <sheetFormatPr defaultRowHeight="14.4" x14ac:dyDescent="0.3"/>
  <cols>
    <col min="1" max="1" width="12.5546875" customWidth="1"/>
    <col min="2" max="2" width="28.33203125" customWidth="1"/>
    <col min="3" max="3" width="6.6640625" customWidth="1"/>
    <col min="4" max="5" width="12.109375" style="2" customWidth="1"/>
    <col min="6" max="9" width="4.6640625" style="2" customWidth="1"/>
    <col min="10" max="10" width="5.109375" style="2" customWidth="1"/>
    <col min="11" max="11" width="4.6640625" style="2" customWidth="1"/>
    <col min="12" max="12" width="0.88671875" customWidth="1"/>
    <col min="13" max="18" width="4.6640625" customWidth="1"/>
    <col min="19" max="19" width="0.88671875" customWidth="1"/>
    <col min="20" max="24" width="4.6640625" customWidth="1"/>
    <col min="25" max="25" width="4.6640625" style="2" customWidth="1"/>
  </cols>
  <sheetData>
    <row r="1" spans="1:25" ht="18" x14ac:dyDescent="0.35">
      <c r="A1" s="1" t="s">
        <v>0</v>
      </c>
    </row>
    <row r="2" spans="1:25" x14ac:dyDescent="0.3">
      <c r="A2" t="s">
        <v>32</v>
      </c>
      <c r="B2" t="s">
        <v>34</v>
      </c>
    </row>
    <row r="3" spans="1:25" x14ac:dyDescent="0.3">
      <c r="A3" t="s">
        <v>33</v>
      </c>
    </row>
    <row r="4" spans="1:25" x14ac:dyDescent="0.3">
      <c r="A4" t="s">
        <v>118</v>
      </c>
    </row>
    <row r="6" spans="1:25" x14ac:dyDescent="0.3">
      <c r="A6" s="6"/>
      <c r="B6" s="6"/>
      <c r="C6" s="6"/>
      <c r="D6" s="7"/>
      <c r="E6" s="7"/>
      <c r="F6" s="65" t="s">
        <v>95</v>
      </c>
      <c r="G6" s="7"/>
      <c r="H6" s="7"/>
      <c r="I6" s="7"/>
      <c r="J6" s="7"/>
      <c r="K6" s="7"/>
      <c r="L6" s="6"/>
      <c r="M6" s="6" t="s">
        <v>61</v>
      </c>
      <c r="N6" s="6"/>
      <c r="O6" s="6"/>
      <c r="P6" s="6"/>
      <c r="Q6" s="6"/>
      <c r="R6" s="6"/>
      <c r="S6" s="6"/>
      <c r="T6" s="6" t="s">
        <v>59</v>
      </c>
      <c r="U6" s="6"/>
      <c r="V6" s="6"/>
      <c r="W6" s="6"/>
      <c r="X6" s="6"/>
      <c r="Y6" s="7"/>
    </row>
    <row r="7" spans="1:25" x14ac:dyDescent="0.3">
      <c r="A7" s="6" t="s">
        <v>102</v>
      </c>
      <c r="B7" s="6" t="s">
        <v>103</v>
      </c>
      <c r="C7" s="6" t="s">
        <v>104</v>
      </c>
      <c r="D7" s="7" t="s">
        <v>84</v>
      </c>
      <c r="E7" s="7" t="s">
        <v>85</v>
      </c>
      <c r="F7" s="7" t="s">
        <v>55</v>
      </c>
      <c r="G7" s="7" t="s">
        <v>55</v>
      </c>
      <c r="H7" s="7" t="s">
        <v>56</v>
      </c>
      <c r="I7" s="7" t="s">
        <v>57</v>
      </c>
      <c r="J7" s="7" t="s">
        <v>57</v>
      </c>
      <c r="K7" s="7" t="s">
        <v>58</v>
      </c>
      <c r="L7" s="6"/>
      <c r="M7" s="7" t="s">
        <v>55</v>
      </c>
      <c r="N7" s="7" t="s">
        <v>55</v>
      </c>
      <c r="O7" s="7" t="s">
        <v>56</v>
      </c>
      <c r="P7" s="7" t="s">
        <v>57</v>
      </c>
      <c r="Q7" s="7" t="s">
        <v>57</v>
      </c>
      <c r="R7" s="7" t="s">
        <v>58</v>
      </c>
      <c r="S7" s="6"/>
      <c r="T7" s="7" t="s">
        <v>55</v>
      </c>
      <c r="U7" s="7" t="s">
        <v>55</v>
      </c>
      <c r="V7" s="7" t="s">
        <v>56</v>
      </c>
      <c r="W7" s="7" t="s">
        <v>57</v>
      </c>
      <c r="X7" s="7" t="s">
        <v>57</v>
      </c>
      <c r="Y7" s="7" t="s">
        <v>58</v>
      </c>
    </row>
    <row r="8" spans="1:25" x14ac:dyDescent="0.3">
      <c r="A8" s="5" t="s">
        <v>1</v>
      </c>
      <c r="B8" s="5" t="s">
        <v>36</v>
      </c>
      <c r="C8" s="5" t="s">
        <v>86</v>
      </c>
      <c r="D8" s="59">
        <v>32004</v>
      </c>
      <c r="E8" s="60"/>
      <c r="F8" s="8">
        <v>34</v>
      </c>
      <c r="G8" s="8">
        <v>14</v>
      </c>
      <c r="H8" s="8">
        <v>6</v>
      </c>
      <c r="I8" s="8">
        <v>14</v>
      </c>
      <c r="J8" s="8">
        <v>42</v>
      </c>
      <c r="K8" s="8">
        <v>46</v>
      </c>
      <c r="L8" s="5"/>
      <c r="M8" s="8">
        <v>2</v>
      </c>
      <c r="N8" s="8">
        <v>1</v>
      </c>
      <c r="O8" s="8">
        <v>1</v>
      </c>
      <c r="P8" s="8">
        <v>0</v>
      </c>
      <c r="Q8" s="8">
        <v>4</v>
      </c>
      <c r="R8" s="8">
        <v>3</v>
      </c>
      <c r="S8" s="5"/>
      <c r="T8" s="60"/>
      <c r="U8" s="60"/>
      <c r="V8" s="60"/>
      <c r="W8" s="60"/>
      <c r="X8" s="60"/>
      <c r="Y8" s="60"/>
    </row>
    <row r="9" spans="1:25" x14ac:dyDescent="0.3">
      <c r="A9" s="5" t="s">
        <v>2</v>
      </c>
      <c r="B9" s="5" t="s">
        <v>36</v>
      </c>
      <c r="C9" s="5" t="s">
        <v>86</v>
      </c>
      <c r="D9" s="60"/>
      <c r="E9" s="59">
        <v>32649</v>
      </c>
      <c r="F9" s="8">
        <v>34</v>
      </c>
      <c r="G9" s="8">
        <v>11</v>
      </c>
      <c r="H9" s="8">
        <v>11</v>
      </c>
      <c r="I9" s="8">
        <v>12</v>
      </c>
      <c r="J9" s="8">
        <v>37</v>
      </c>
      <c r="K9" s="8">
        <v>50</v>
      </c>
      <c r="L9" s="5"/>
      <c r="M9" s="8">
        <v>2</v>
      </c>
      <c r="N9" s="8">
        <v>1</v>
      </c>
      <c r="O9" s="8">
        <v>1</v>
      </c>
      <c r="P9" s="8">
        <v>0</v>
      </c>
      <c r="Q9" s="8">
        <v>5</v>
      </c>
      <c r="R9" s="8">
        <v>1</v>
      </c>
      <c r="S9" s="5"/>
      <c r="T9" s="60"/>
      <c r="U9" s="60"/>
      <c r="V9" s="60"/>
      <c r="W9" s="60"/>
      <c r="X9" s="60"/>
      <c r="Y9" s="60"/>
    </row>
    <row r="10" spans="1:25" x14ac:dyDescent="0.3">
      <c r="A10" s="5" t="s">
        <v>3</v>
      </c>
      <c r="B10" s="5" t="s">
        <v>37</v>
      </c>
      <c r="C10" s="5" t="s">
        <v>86</v>
      </c>
      <c r="D10" s="59">
        <v>32732</v>
      </c>
      <c r="E10" s="60"/>
      <c r="F10" s="8">
        <v>36</v>
      </c>
      <c r="G10" s="8">
        <v>26</v>
      </c>
      <c r="H10" s="8">
        <v>6</v>
      </c>
      <c r="I10" s="8">
        <v>4</v>
      </c>
      <c r="J10" s="8">
        <v>56</v>
      </c>
      <c r="K10" s="8">
        <v>21</v>
      </c>
      <c r="L10" s="5"/>
      <c r="M10" s="8">
        <v>3</v>
      </c>
      <c r="N10" s="8">
        <v>2</v>
      </c>
      <c r="O10" s="8">
        <v>0</v>
      </c>
      <c r="P10" s="8">
        <v>1</v>
      </c>
      <c r="Q10" s="8">
        <v>10</v>
      </c>
      <c r="R10" s="8">
        <v>5</v>
      </c>
      <c r="S10" s="5"/>
      <c r="T10" s="60"/>
      <c r="U10" s="60"/>
      <c r="V10" s="60"/>
      <c r="W10" s="60"/>
      <c r="X10" s="60"/>
      <c r="Y10" s="60"/>
    </row>
    <row r="11" spans="1:25" x14ac:dyDescent="0.3">
      <c r="A11" s="5" t="s">
        <v>4</v>
      </c>
      <c r="B11" s="5" t="s">
        <v>37</v>
      </c>
      <c r="C11" s="5" t="s">
        <v>86</v>
      </c>
      <c r="D11" s="60"/>
      <c r="E11" s="59">
        <v>33411</v>
      </c>
      <c r="F11" s="8">
        <v>34</v>
      </c>
      <c r="G11" s="8">
        <v>8</v>
      </c>
      <c r="H11" s="8">
        <v>8</v>
      </c>
      <c r="I11" s="8">
        <v>18</v>
      </c>
      <c r="J11" s="8">
        <v>31</v>
      </c>
      <c r="K11" s="8">
        <v>52</v>
      </c>
      <c r="L11" s="5"/>
      <c r="M11" s="8">
        <v>3</v>
      </c>
      <c r="N11" s="8">
        <v>2</v>
      </c>
      <c r="O11" s="8">
        <v>0</v>
      </c>
      <c r="P11" s="8">
        <v>1</v>
      </c>
      <c r="Q11" s="8">
        <v>6</v>
      </c>
      <c r="R11" s="8">
        <v>7</v>
      </c>
      <c r="S11" s="5"/>
      <c r="T11" s="60"/>
      <c r="U11" s="60"/>
      <c r="V11" s="60"/>
      <c r="W11" s="60"/>
      <c r="X11" s="60"/>
      <c r="Y11" s="60"/>
    </row>
    <row r="12" spans="1:25" x14ac:dyDescent="0.3">
      <c r="A12" s="5" t="s">
        <v>5</v>
      </c>
      <c r="B12" s="5" t="s">
        <v>38</v>
      </c>
      <c r="C12" s="5" t="s">
        <v>86</v>
      </c>
      <c r="D12" s="60"/>
      <c r="E12" s="60"/>
      <c r="F12" s="60"/>
      <c r="G12" s="60"/>
      <c r="H12" s="60"/>
      <c r="I12" s="60"/>
      <c r="J12" s="60"/>
      <c r="K12" s="60"/>
      <c r="L12" s="5"/>
      <c r="M12" s="61"/>
      <c r="N12" s="61"/>
      <c r="O12" s="61"/>
      <c r="P12" s="61"/>
      <c r="Q12" s="61"/>
      <c r="R12" s="61"/>
      <c r="S12" s="5"/>
      <c r="T12" s="60"/>
      <c r="U12" s="60"/>
      <c r="V12" s="60"/>
      <c r="W12" s="60"/>
      <c r="X12" s="60"/>
      <c r="Y12" s="60"/>
    </row>
    <row r="13" spans="1:25" x14ac:dyDescent="0.3">
      <c r="A13" s="5" t="s">
        <v>6</v>
      </c>
      <c r="B13" s="5" t="s">
        <v>39</v>
      </c>
      <c r="C13" s="5" t="s">
        <v>86</v>
      </c>
      <c r="D13" s="59">
        <v>33856</v>
      </c>
      <c r="E13" s="60"/>
      <c r="F13" s="8">
        <v>8</v>
      </c>
      <c r="G13" s="8">
        <v>3</v>
      </c>
      <c r="H13" s="8">
        <v>3</v>
      </c>
      <c r="I13" s="8">
        <v>2</v>
      </c>
      <c r="J13" s="8">
        <v>19</v>
      </c>
      <c r="K13" s="8">
        <v>11</v>
      </c>
      <c r="L13" s="5"/>
      <c r="M13" s="61"/>
      <c r="N13" s="61"/>
      <c r="O13" s="61"/>
      <c r="P13" s="61"/>
      <c r="Q13" s="61"/>
      <c r="R13" s="61"/>
      <c r="S13" s="5"/>
      <c r="T13" s="60"/>
      <c r="U13" s="60"/>
      <c r="V13" s="60"/>
      <c r="W13" s="60"/>
      <c r="X13" s="60"/>
      <c r="Y13" s="60"/>
    </row>
    <row r="14" spans="1:25" x14ac:dyDescent="0.3">
      <c r="A14" s="5" t="s">
        <v>7</v>
      </c>
      <c r="B14" s="5" t="s">
        <v>39</v>
      </c>
      <c r="C14" s="5" t="s">
        <v>86</v>
      </c>
      <c r="D14" s="60"/>
      <c r="E14" s="60"/>
      <c r="F14" s="8">
        <v>14</v>
      </c>
      <c r="G14" s="8">
        <v>10</v>
      </c>
      <c r="H14" s="8">
        <v>1</v>
      </c>
      <c r="I14" s="8">
        <v>3</v>
      </c>
      <c r="J14" s="8">
        <v>38</v>
      </c>
      <c r="K14" s="8">
        <v>12</v>
      </c>
      <c r="L14" s="5"/>
      <c r="M14" s="61"/>
      <c r="N14" s="61"/>
      <c r="O14" s="61"/>
      <c r="P14" s="61"/>
      <c r="Q14" s="61"/>
      <c r="R14" s="61"/>
      <c r="S14" s="5"/>
      <c r="T14" s="60"/>
      <c r="U14" s="60"/>
      <c r="V14" s="60"/>
      <c r="W14" s="60"/>
      <c r="X14" s="60"/>
      <c r="Y14" s="60"/>
    </row>
    <row r="15" spans="1:25" x14ac:dyDescent="0.3">
      <c r="A15" s="5" t="s">
        <v>8</v>
      </c>
      <c r="B15" s="5" t="s">
        <v>39</v>
      </c>
      <c r="C15" s="5" t="s">
        <v>86</v>
      </c>
      <c r="D15" s="60"/>
      <c r="E15" s="59">
        <v>34682</v>
      </c>
      <c r="F15" s="8">
        <v>4</v>
      </c>
      <c r="G15" s="8">
        <v>2</v>
      </c>
      <c r="H15" s="8">
        <v>2</v>
      </c>
      <c r="I15" s="8">
        <v>0</v>
      </c>
      <c r="J15" s="8">
        <v>10</v>
      </c>
      <c r="K15" s="8">
        <v>1</v>
      </c>
      <c r="L15" s="5"/>
      <c r="M15" s="61"/>
      <c r="N15" s="61"/>
      <c r="O15" s="61"/>
      <c r="P15" s="61"/>
      <c r="Q15" s="61"/>
      <c r="R15" s="61"/>
      <c r="S15" s="5"/>
      <c r="T15" s="60"/>
      <c r="U15" s="60"/>
      <c r="V15" s="60"/>
      <c r="W15" s="60"/>
      <c r="X15" s="60"/>
      <c r="Y15" s="60"/>
    </row>
    <row r="16" spans="1:25" x14ac:dyDescent="0.3">
      <c r="A16" s="5"/>
      <c r="B16" s="5" t="s">
        <v>40</v>
      </c>
      <c r="C16" s="5" t="s">
        <v>86</v>
      </c>
      <c r="D16" s="59">
        <v>34721</v>
      </c>
      <c r="E16" s="60"/>
      <c r="F16" s="8">
        <v>18</v>
      </c>
      <c r="G16" s="8">
        <v>12</v>
      </c>
      <c r="H16" s="8">
        <v>2</v>
      </c>
      <c r="I16" s="8">
        <v>4</v>
      </c>
      <c r="J16" s="8">
        <v>46</v>
      </c>
      <c r="K16" s="8">
        <v>24</v>
      </c>
      <c r="L16" s="5"/>
      <c r="M16" s="61"/>
      <c r="N16" s="61"/>
      <c r="O16" s="61"/>
      <c r="P16" s="61"/>
      <c r="Q16" s="61"/>
      <c r="R16" s="61"/>
      <c r="S16" s="5"/>
      <c r="T16" s="60"/>
      <c r="U16" s="60"/>
      <c r="V16" s="60"/>
      <c r="W16" s="60"/>
      <c r="X16" s="60"/>
      <c r="Y16" s="60"/>
    </row>
    <row r="17" spans="1:25" x14ac:dyDescent="0.3">
      <c r="A17" s="5" t="s">
        <v>9</v>
      </c>
      <c r="B17" s="5" t="s">
        <v>40</v>
      </c>
      <c r="C17" s="5" t="s">
        <v>86</v>
      </c>
      <c r="D17" s="60"/>
      <c r="E17" s="60"/>
      <c r="F17" s="8">
        <v>34</v>
      </c>
      <c r="G17" s="8">
        <v>24</v>
      </c>
      <c r="H17" s="8">
        <v>5</v>
      </c>
      <c r="I17" s="8">
        <v>5</v>
      </c>
      <c r="J17" s="8">
        <v>97</v>
      </c>
      <c r="K17" s="8">
        <v>25</v>
      </c>
      <c r="L17" s="5"/>
      <c r="M17" s="8">
        <v>5</v>
      </c>
      <c r="N17" s="8">
        <v>5</v>
      </c>
      <c r="O17" s="8">
        <v>0</v>
      </c>
      <c r="P17" s="8">
        <v>0</v>
      </c>
      <c r="Q17" s="8">
        <v>16</v>
      </c>
      <c r="R17" s="8">
        <v>5</v>
      </c>
      <c r="S17" s="5"/>
      <c r="T17" s="8">
        <v>8</v>
      </c>
      <c r="U17" s="8">
        <v>4</v>
      </c>
      <c r="V17" s="8">
        <v>3</v>
      </c>
      <c r="W17" s="8">
        <v>1</v>
      </c>
      <c r="X17" s="8">
        <v>22</v>
      </c>
      <c r="Y17" s="8">
        <v>11</v>
      </c>
    </row>
    <row r="18" spans="1:25" x14ac:dyDescent="0.3">
      <c r="A18" s="5" t="s">
        <v>10</v>
      </c>
      <c r="B18" s="5" t="s">
        <v>40</v>
      </c>
      <c r="C18" s="5" t="s">
        <v>86</v>
      </c>
      <c r="D18" s="60"/>
      <c r="E18" s="60"/>
      <c r="F18" s="8">
        <v>34</v>
      </c>
      <c r="G18" s="8">
        <v>24</v>
      </c>
      <c r="H18" s="8">
        <v>5</v>
      </c>
      <c r="I18" s="8">
        <v>5</v>
      </c>
      <c r="J18" s="8">
        <v>90</v>
      </c>
      <c r="K18" s="8">
        <v>26</v>
      </c>
      <c r="L18" s="5"/>
      <c r="M18" s="8">
        <v>2</v>
      </c>
      <c r="N18" s="8">
        <v>1</v>
      </c>
      <c r="O18" s="8">
        <v>0</v>
      </c>
      <c r="P18" s="8">
        <v>1</v>
      </c>
      <c r="Q18" s="8">
        <v>4</v>
      </c>
      <c r="R18" s="8">
        <v>4</v>
      </c>
      <c r="S18" s="5"/>
      <c r="T18" s="8">
        <v>4</v>
      </c>
      <c r="U18" s="8">
        <v>1</v>
      </c>
      <c r="V18" s="8">
        <v>2</v>
      </c>
      <c r="W18" s="8">
        <v>1</v>
      </c>
      <c r="X18" s="8">
        <v>7</v>
      </c>
      <c r="Y18" s="8">
        <v>5</v>
      </c>
    </row>
    <row r="19" spans="1:25" x14ac:dyDescent="0.3">
      <c r="A19" s="5" t="s">
        <v>11</v>
      </c>
      <c r="B19" s="5" t="s">
        <v>40</v>
      </c>
      <c r="C19" s="5" t="s">
        <v>86</v>
      </c>
      <c r="D19" s="60"/>
      <c r="E19" s="59">
        <v>35932</v>
      </c>
      <c r="F19" s="8">
        <v>34</v>
      </c>
      <c r="G19" s="8">
        <v>21</v>
      </c>
      <c r="H19" s="8">
        <v>9</v>
      </c>
      <c r="I19" s="8">
        <v>4</v>
      </c>
      <c r="J19" s="8">
        <v>95</v>
      </c>
      <c r="K19" s="8">
        <v>44</v>
      </c>
      <c r="L19" s="5"/>
      <c r="M19" s="8">
        <v>5</v>
      </c>
      <c r="N19" s="8">
        <v>4</v>
      </c>
      <c r="O19" s="8">
        <v>0</v>
      </c>
      <c r="P19" s="8">
        <v>1</v>
      </c>
      <c r="Q19" s="8">
        <v>12</v>
      </c>
      <c r="R19" s="8">
        <v>7</v>
      </c>
      <c r="S19" s="5"/>
      <c r="T19" s="8">
        <v>6</v>
      </c>
      <c r="U19" s="8">
        <v>2</v>
      </c>
      <c r="V19" s="8">
        <v>3</v>
      </c>
      <c r="W19" s="8">
        <v>1</v>
      </c>
      <c r="X19" s="8">
        <v>9</v>
      </c>
      <c r="Y19" s="8">
        <v>8</v>
      </c>
    </row>
    <row r="20" spans="1:25" x14ac:dyDescent="0.3">
      <c r="A20" s="5" t="s">
        <v>12</v>
      </c>
      <c r="B20" s="5" t="s">
        <v>41</v>
      </c>
      <c r="C20" s="5" t="s">
        <v>87</v>
      </c>
      <c r="D20" s="59">
        <v>35998</v>
      </c>
      <c r="E20" s="60"/>
      <c r="F20" s="8">
        <v>36</v>
      </c>
      <c r="G20" s="8">
        <v>23</v>
      </c>
      <c r="H20" s="8">
        <v>8</v>
      </c>
      <c r="I20" s="8">
        <v>5</v>
      </c>
      <c r="J20" s="8">
        <v>78</v>
      </c>
      <c r="K20" s="8">
        <v>31</v>
      </c>
      <c r="L20" s="5"/>
      <c r="M20" s="8">
        <v>9</v>
      </c>
      <c r="N20" s="8">
        <v>9</v>
      </c>
      <c r="O20" s="8">
        <v>0</v>
      </c>
      <c r="P20" s="8">
        <v>0</v>
      </c>
      <c r="Q20" s="8">
        <v>28</v>
      </c>
      <c r="R20" s="8">
        <v>2</v>
      </c>
      <c r="S20" s="5"/>
      <c r="T20" s="8">
        <v>10</v>
      </c>
      <c r="U20" s="8">
        <v>5</v>
      </c>
      <c r="V20" s="8">
        <v>4</v>
      </c>
      <c r="W20" s="8">
        <v>1</v>
      </c>
      <c r="X20" s="8">
        <v>19</v>
      </c>
      <c r="Y20" s="8">
        <v>12</v>
      </c>
    </row>
    <row r="21" spans="1:25" x14ac:dyDescent="0.3">
      <c r="A21" s="5" t="s">
        <v>13</v>
      </c>
      <c r="B21" s="5" t="s">
        <v>41</v>
      </c>
      <c r="C21" s="5" t="s">
        <v>87</v>
      </c>
      <c r="D21" s="60"/>
      <c r="E21" s="60"/>
      <c r="F21" s="8">
        <v>36</v>
      </c>
      <c r="G21" s="8">
        <v>28</v>
      </c>
      <c r="H21" s="8">
        <v>6</v>
      </c>
      <c r="I21" s="8">
        <v>2</v>
      </c>
      <c r="J21" s="8">
        <v>96</v>
      </c>
      <c r="K21" s="8">
        <v>26</v>
      </c>
      <c r="L21" s="5"/>
      <c r="M21" s="8">
        <v>7</v>
      </c>
      <c r="N21" s="8">
        <v>6</v>
      </c>
      <c r="O21" s="8">
        <v>0</v>
      </c>
      <c r="P21" s="8">
        <v>1</v>
      </c>
      <c r="Q21" s="8">
        <v>19</v>
      </c>
      <c r="R21" s="8">
        <v>2</v>
      </c>
      <c r="S21" s="5"/>
      <c r="T21" s="8">
        <v>12</v>
      </c>
      <c r="U21" s="8">
        <v>6</v>
      </c>
      <c r="V21" s="8">
        <v>1</v>
      </c>
      <c r="W21" s="8">
        <v>5</v>
      </c>
      <c r="X21" s="8">
        <v>18</v>
      </c>
      <c r="Y21" s="8">
        <v>11</v>
      </c>
    </row>
    <row r="22" spans="1:25" x14ac:dyDescent="0.3">
      <c r="A22" s="5" t="s">
        <v>14</v>
      </c>
      <c r="B22" s="5" t="s">
        <v>41</v>
      </c>
      <c r="C22" s="5" t="s">
        <v>87</v>
      </c>
      <c r="D22" s="60"/>
      <c r="E22" s="60"/>
      <c r="F22" s="8">
        <v>38</v>
      </c>
      <c r="G22" s="8">
        <v>26</v>
      </c>
      <c r="H22" s="8">
        <v>4</v>
      </c>
      <c r="I22" s="8">
        <v>8</v>
      </c>
      <c r="J22" s="8">
        <v>76</v>
      </c>
      <c r="K22" s="8">
        <v>36</v>
      </c>
      <c r="L22" s="5"/>
      <c r="M22" s="8">
        <v>6</v>
      </c>
      <c r="N22" s="8">
        <v>4</v>
      </c>
      <c r="O22" s="8">
        <v>0</v>
      </c>
      <c r="P22" s="8">
        <v>2</v>
      </c>
      <c r="Q22" s="8">
        <v>12</v>
      </c>
      <c r="R22" s="8">
        <v>9</v>
      </c>
      <c r="S22" s="5"/>
      <c r="T22" s="8">
        <v>12</v>
      </c>
      <c r="U22" s="8">
        <v>6</v>
      </c>
      <c r="V22" s="8">
        <v>3</v>
      </c>
      <c r="W22" s="8">
        <v>3</v>
      </c>
      <c r="X22" s="8">
        <v>18</v>
      </c>
      <c r="Y22" s="8">
        <v>11</v>
      </c>
    </row>
    <row r="23" spans="1:25" x14ac:dyDescent="0.3">
      <c r="A23" s="5" t="s">
        <v>15</v>
      </c>
      <c r="B23" s="5" t="s">
        <v>41</v>
      </c>
      <c r="C23" s="5" t="s">
        <v>87</v>
      </c>
      <c r="D23" s="60"/>
      <c r="E23" s="59">
        <v>37237</v>
      </c>
      <c r="F23" s="8">
        <v>18</v>
      </c>
      <c r="G23" s="8">
        <v>11</v>
      </c>
      <c r="H23" s="8">
        <v>5</v>
      </c>
      <c r="I23" s="8">
        <v>2</v>
      </c>
      <c r="J23" s="8">
        <v>40</v>
      </c>
      <c r="K23" s="8">
        <v>13</v>
      </c>
      <c r="L23" s="5"/>
      <c r="M23" s="8">
        <v>2</v>
      </c>
      <c r="N23" s="8">
        <v>2</v>
      </c>
      <c r="O23" s="8">
        <v>0</v>
      </c>
      <c r="P23" s="8">
        <v>0</v>
      </c>
      <c r="Q23" s="8">
        <v>5</v>
      </c>
      <c r="R23" s="8">
        <v>1</v>
      </c>
      <c r="S23" s="5"/>
      <c r="T23" s="8">
        <v>9</v>
      </c>
      <c r="U23" s="8">
        <v>5</v>
      </c>
      <c r="V23" s="8">
        <v>3</v>
      </c>
      <c r="W23" s="8">
        <v>1</v>
      </c>
      <c r="X23" s="8">
        <v>15</v>
      </c>
      <c r="Y23" s="8">
        <v>5</v>
      </c>
    </row>
    <row r="24" spans="1:25" x14ac:dyDescent="0.3">
      <c r="A24" s="5"/>
      <c r="B24" s="5" t="s">
        <v>39</v>
      </c>
      <c r="C24" s="5" t="s">
        <v>86</v>
      </c>
      <c r="D24" s="59">
        <v>37300</v>
      </c>
      <c r="E24" s="60"/>
      <c r="F24" s="8">
        <v>3</v>
      </c>
      <c r="G24" s="8">
        <v>2</v>
      </c>
      <c r="H24" s="8">
        <v>1</v>
      </c>
      <c r="I24" s="8">
        <v>0</v>
      </c>
      <c r="J24" s="8">
        <v>4</v>
      </c>
      <c r="K24" s="8">
        <v>1</v>
      </c>
      <c r="L24" s="5"/>
      <c r="M24" s="61"/>
      <c r="N24" s="61"/>
      <c r="O24" s="61"/>
      <c r="P24" s="61"/>
      <c r="Q24" s="61"/>
      <c r="R24" s="61"/>
      <c r="S24" s="5"/>
      <c r="T24" s="60"/>
      <c r="U24" s="60"/>
      <c r="V24" s="60"/>
      <c r="W24" s="60"/>
      <c r="X24" s="60"/>
      <c r="Y24" s="60"/>
    </row>
    <row r="25" spans="1:25" x14ac:dyDescent="0.3">
      <c r="A25" s="5" t="s">
        <v>16</v>
      </c>
      <c r="B25" s="5" t="s">
        <v>39</v>
      </c>
      <c r="C25" s="5" t="s">
        <v>86</v>
      </c>
      <c r="D25" s="60"/>
      <c r="E25" s="60"/>
      <c r="F25" s="8">
        <v>9</v>
      </c>
      <c r="G25" s="8">
        <v>7</v>
      </c>
      <c r="H25" s="8">
        <v>2</v>
      </c>
      <c r="I25" s="8">
        <v>0</v>
      </c>
      <c r="J25" s="8">
        <v>17</v>
      </c>
      <c r="K25" s="8">
        <v>4</v>
      </c>
      <c r="L25" s="5"/>
      <c r="M25" s="61"/>
      <c r="N25" s="61"/>
      <c r="O25" s="61"/>
      <c r="P25" s="61"/>
      <c r="Q25" s="61"/>
      <c r="R25" s="61"/>
      <c r="S25" s="5"/>
      <c r="T25" s="60"/>
      <c r="U25" s="60"/>
      <c r="V25" s="60"/>
      <c r="W25" s="60"/>
      <c r="X25" s="60"/>
      <c r="Y25" s="60"/>
    </row>
    <row r="26" spans="1:25" x14ac:dyDescent="0.3">
      <c r="A26" s="5" t="s">
        <v>17</v>
      </c>
      <c r="B26" s="5" t="s">
        <v>39</v>
      </c>
      <c r="C26" s="5" t="s">
        <v>86</v>
      </c>
      <c r="D26" s="60"/>
      <c r="E26" s="59">
        <v>38168</v>
      </c>
      <c r="F26" s="8">
        <v>17</v>
      </c>
      <c r="G26" s="8">
        <v>7</v>
      </c>
      <c r="H26" s="8">
        <v>4</v>
      </c>
      <c r="I26" s="8">
        <v>6</v>
      </c>
      <c r="J26" s="8">
        <v>31</v>
      </c>
      <c r="K26" s="8">
        <v>14</v>
      </c>
      <c r="L26" s="5"/>
      <c r="M26" s="61"/>
      <c r="N26" s="61"/>
      <c r="O26" s="61"/>
      <c r="P26" s="61"/>
      <c r="Q26" s="61"/>
      <c r="R26" s="61"/>
      <c r="S26" s="5"/>
      <c r="T26" s="60"/>
      <c r="U26" s="60"/>
      <c r="V26" s="60"/>
      <c r="W26" s="60"/>
      <c r="X26" s="60"/>
      <c r="Y26" s="60"/>
    </row>
    <row r="27" spans="1:25" x14ac:dyDescent="0.3">
      <c r="A27" s="5" t="s">
        <v>18</v>
      </c>
      <c r="B27" s="5" t="s">
        <v>42</v>
      </c>
      <c r="C27" s="5" t="s">
        <v>88</v>
      </c>
      <c r="D27" s="62">
        <v>38297</v>
      </c>
      <c r="E27" s="62">
        <v>38458</v>
      </c>
      <c r="F27" s="8">
        <v>18</v>
      </c>
      <c r="G27" s="8">
        <v>4</v>
      </c>
      <c r="H27" s="8">
        <v>6</v>
      </c>
      <c r="I27" s="8">
        <v>8</v>
      </c>
      <c r="J27" s="8">
        <v>17</v>
      </c>
      <c r="K27" s="8">
        <v>29</v>
      </c>
      <c r="L27" s="5"/>
      <c r="M27" s="61"/>
      <c r="N27" s="61"/>
      <c r="O27" s="61"/>
      <c r="P27" s="61"/>
      <c r="Q27" s="61"/>
      <c r="R27" s="61"/>
      <c r="S27" s="5"/>
      <c r="T27" s="63"/>
      <c r="U27" s="63"/>
      <c r="V27" s="63"/>
      <c r="W27" s="63"/>
      <c r="X27" s="63"/>
      <c r="Y27" s="63"/>
    </row>
    <row r="28" spans="1:25" x14ac:dyDescent="0.3">
      <c r="A28" s="5"/>
      <c r="B28" s="5" t="s">
        <v>43</v>
      </c>
      <c r="C28" s="5" t="s">
        <v>54</v>
      </c>
      <c r="D28" s="59">
        <v>38561</v>
      </c>
      <c r="E28" s="59">
        <v>38563</v>
      </c>
      <c r="F28" s="8">
        <v>2</v>
      </c>
      <c r="G28" s="8">
        <v>0</v>
      </c>
      <c r="H28" s="8">
        <v>2</v>
      </c>
      <c r="I28" s="8">
        <v>0</v>
      </c>
      <c r="J28" s="8">
        <v>1</v>
      </c>
      <c r="K28" s="8">
        <v>1</v>
      </c>
      <c r="L28" s="5"/>
      <c r="M28" s="61"/>
      <c r="N28" s="61"/>
      <c r="O28" s="61"/>
      <c r="P28" s="61"/>
      <c r="Q28" s="61"/>
      <c r="R28" s="61"/>
      <c r="S28" s="5"/>
      <c r="T28" s="60"/>
      <c r="U28" s="60"/>
      <c r="V28" s="60"/>
      <c r="W28" s="60"/>
      <c r="X28" s="60"/>
      <c r="Y28" s="60"/>
    </row>
    <row r="29" spans="1:25" x14ac:dyDescent="0.3">
      <c r="A29" s="5" t="s">
        <v>19</v>
      </c>
      <c r="B29" s="5" t="s">
        <v>44</v>
      </c>
      <c r="C29" s="5" t="s">
        <v>89</v>
      </c>
      <c r="D29" s="59">
        <v>38637</v>
      </c>
      <c r="E29" s="59">
        <v>38891</v>
      </c>
      <c r="F29" s="8">
        <v>19</v>
      </c>
      <c r="G29" s="8">
        <v>9</v>
      </c>
      <c r="H29" s="8">
        <v>5</v>
      </c>
      <c r="I29" s="8">
        <v>5</v>
      </c>
      <c r="J29" s="8">
        <v>22</v>
      </c>
      <c r="K29" s="8">
        <v>17</v>
      </c>
      <c r="L29" s="5"/>
      <c r="M29" s="61"/>
      <c r="N29" s="61"/>
      <c r="O29" s="61"/>
      <c r="P29" s="61"/>
      <c r="Q29" s="61"/>
      <c r="R29" s="61"/>
      <c r="S29" s="5"/>
      <c r="T29" s="60"/>
      <c r="U29" s="60"/>
      <c r="V29" s="60"/>
      <c r="W29" s="60"/>
      <c r="X29" s="60"/>
      <c r="Y29" s="60"/>
    </row>
    <row r="30" spans="1:25" x14ac:dyDescent="0.3">
      <c r="A30" s="58" t="s">
        <v>62</v>
      </c>
      <c r="B30" s="5" t="s">
        <v>45</v>
      </c>
      <c r="C30" s="5" t="s">
        <v>90</v>
      </c>
      <c r="D30" s="59">
        <v>38904</v>
      </c>
      <c r="E30" s="64"/>
      <c r="F30" s="8">
        <v>21</v>
      </c>
      <c r="G30" s="8">
        <v>10</v>
      </c>
      <c r="H30" s="8">
        <v>8</v>
      </c>
      <c r="I30" s="8">
        <v>3</v>
      </c>
      <c r="J30" s="8">
        <v>28</v>
      </c>
      <c r="K30" s="8">
        <v>15</v>
      </c>
      <c r="L30" s="5"/>
      <c r="M30" s="8">
        <v>6</v>
      </c>
      <c r="N30" s="8">
        <v>3</v>
      </c>
      <c r="O30" s="8">
        <v>2</v>
      </c>
      <c r="P30" s="8">
        <v>1</v>
      </c>
      <c r="Q30" s="8">
        <v>8</v>
      </c>
      <c r="R30" s="8">
        <v>6</v>
      </c>
      <c r="S30" s="5"/>
      <c r="T30" s="60"/>
      <c r="U30" s="60"/>
      <c r="V30" s="60"/>
      <c r="W30" s="60"/>
      <c r="X30" s="60"/>
      <c r="Y30" s="60"/>
    </row>
    <row r="31" spans="1:25" x14ac:dyDescent="0.3">
      <c r="A31" s="5" t="s">
        <v>63</v>
      </c>
      <c r="B31" s="5" t="s">
        <v>45</v>
      </c>
      <c r="C31" s="5" t="s">
        <v>90</v>
      </c>
      <c r="D31" s="60"/>
      <c r="E31" s="60"/>
      <c r="F31" s="8">
        <v>30</v>
      </c>
      <c r="G31" s="8">
        <v>18</v>
      </c>
      <c r="H31" s="8">
        <v>7</v>
      </c>
      <c r="I31" s="8">
        <v>5</v>
      </c>
      <c r="J31" s="8">
        <v>54</v>
      </c>
      <c r="K31" s="8">
        <v>32</v>
      </c>
      <c r="L31" s="5"/>
      <c r="M31" s="8">
        <v>3</v>
      </c>
      <c r="N31" s="8">
        <v>2</v>
      </c>
      <c r="O31" s="8">
        <v>1</v>
      </c>
      <c r="P31" s="8">
        <v>0</v>
      </c>
      <c r="Q31" s="8">
        <v>13</v>
      </c>
      <c r="R31" s="8">
        <v>4</v>
      </c>
      <c r="S31" s="5"/>
      <c r="T31" s="8">
        <v>17</v>
      </c>
      <c r="U31" s="8">
        <v>9</v>
      </c>
      <c r="V31" s="8">
        <v>4</v>
      </c>
      <c r="W31" s="8">
        <v>4</v>
      </c>
      <c r="X31" s="8">
        <v>29</v>
      </c>
      <c r="Y31" s="8">
        <v>15</v>
      </c>
    </row>
    <row r="32" spans="1:25" x14ac:dyDescent="0.3">
      <c r="A32" s="58" t="s">
        <v>64</v>
      </c>
      <c r="B32" s="5" t="s">
        <v>45</v>
      </c>
      <c r="C32" s="5" t="s">
        <v>90</v>
      </c>
      <c r="D32" s="60"/>
      <c r="E32" s="60"/>
      <c r="F32" s="8">
        <v>30</v>
      </c>
      <c r="G32" s="8">
        <v>12</v>
      </c>
      <c r="H32" s="8">
        <v>12</v>
      </c>
      <c r="I32" s="8">
        <v>6</v>
      </c>
      <c r="J32" s="8">
        <v>59</v>
      </c>
      <c r="K32" s="8">
        <v>37</v>
      </c>
      <c r="L32" s="5"/>
      <c r="M32" s="8">
        <v>1</v>
      </c>
      <c r="N32" s="8">
        <v>0</v>
      </c>
      <c r="O32" s="8">
        <v>0</v>
      </c>
      <c r="P32" s="8">
        <v>1</v>
      </c>
      <c r="Q32" s="8">
        <v>0</v>
      </c>
      <c r="R32" s="8">
        <v>1</v>
      </c>
      <c r="S32" s="5"/>
      <c r="T32" s="8">
        <v>10</v>
      </c>
      <c r="U32" s="8">
        <v>4</v>
      </c>
      <c r="V32" s="8">
        <v>2</v>
      </c>
      <c r="W32" s="8">
        <v>4</v>
      </c>
      <c r="X32" s="8">
        <v>9</v>
      </c>
      <c r="Y32" s="8">
        <v>11</v>
      </c>
    </row>
    <row r="33" spans="1:25" x14ac:dyDescent="0.3">
      <c r="A33" s="58" t="s">
        <v>65</v>
      </c>
      <c r="B33" s="5" t="s">
        <v>45</v>
      </c>
      <c r="C33" s="5" t="s">
        <v>90</v>
      </c>
      <c r="D33" s="60"/>
      <c r="E33" s="59">
        <v>40034</v>
      </c>
      <c r="F33" s="8">
        <v>17</v>
      </c>
      <c r="G33" s="8">
        <v>6</v>
      </c>
      <c r="H33" s="8">
        <v>6</v>
      </c>
      <c r="I33" s="8">
        <v>5</v>
      </c>
      <c r="J33" s="8">
        <v>24</v>
      </c>
      <c r="K33" s="8">
        <v>19</v>
      </c>
      <c r="L33" s="5"/>
      <c r="M33" s="8">
        <v>2</v>
      </c>
      <c r="N33" s="8">
        <v>2</v>
      </c>
      <c r="O33" s="8">
        <v>0</v>
      </c>
      <c r="P33" s="8">
        <v>0</v>
      </c>
      <c r="Q33" s="8">
        <v>4</v>
      </c>
      <c r="R33" s="8">
        <v>1</v>
      </c>
      <c r="S33" s="5"/>
      <c r="T33" s="60"/>
      <c r="U33" s="60"/>
      <c r="V33" s="60"/>
      <c r="W33" s="60"/>
      <c r="X33" s="60"/>
      <c r="Y33" s="60"/>
    </row>
    <row r="34" spans="1:25" x14ac:dyDescent="0.3">
      <c r="A34" s="5" t="s">
        <v>20</v>
      </c>
      <c r="B34" s="5" t="s">
        <v>46</v>
      </c>
      <c r="C34" s="5" t="s">
        <v>91</v>
      </c>
      <c r="D34" s="59">
        <v>40096</v>
      </c>
      <c r="E34" s="59">
        <v>40240</v>
      </c>
      <c r="F34" s="8">
        <v>5</v>
      </c>
      <c r="G34" s="8">
        <v>3</v>
      </c>
      <c r="H34" s="8">
        <v>0</v>
      </c>
      <c r="I34" s="8">
        <v>2</v>
      </c>
      <c r="J34" s="8">
        <v>7</v>
      </c>
      <c r="K34" s="8">
        <v>3</v>
      </c>
      <c r="L34" s="5"/>
      <c r="M34" s="61"/>
      <c r="N34" s="61"/>
      <c r="O34" s="61"/>
      <c r="P34" s="61"/>
      <c r="Q34" s="61"/>
      <c r="R34" s="61"/>
      <c r="S34" s="5"/>
      <c r="T34" s="60"/>
      <c r="U34" s="60"/>
      <c r="V34" s="60"/>
      <c r="W34" s="60"/>
      <c r="X34" s="60"/>
      <c r="Y34" s="60"/>
    </row>
    <row r="35" spans="1:25" x14ac:dyDescent="0.3">
      <c r="A35" s="5"/>
      <c r="B35" s="5" t="s">
        <v>47</v>
      </c>
      <c r="C35" s="5" t="s">
        <v>86</v>
      </c>
      <c r="D35" s="62">
        <v>40159</v>
      </c>
      <c r="E35" s="62">
        <v>40300</v>
      </c>
      <c r="F35" s="8">
        <v>18</v>
      </c>
      <c r="G35" s="8">
        <v>11</v>
      </c>
      <c r="H35" s="8">
        <v>3</v>
      </c>
      <c r="I35" s="8">
        <v>4</v>
      </c>
      <c r="J35" s="8">
        <v>35</v>
      </c>
      <c r="K35" s="8">
        <v>14</v>
      </c>
      <c r="L35" s="5"/>
      <c r="M35" s="8">
        <v>1</v>
      </c>
      <c r="N35" s="8">
        <v>0</v>
      </c>
      <c r="O35" s="8">
        <v>0</v>
      </c>
      <c r="P35" s="8">
        <v>1</v>
      </c>
      <c r="Q35" s="8">
        <v>0</v>
      </c>
      <c r="R35" s="8">
        <v>1</v>
      </c>
      <c r="S35" s="5"/>
      <c r="T35" s="60"/>
      <c r="U35" s="60"/>
      <c r="V35" s="60"/>
      <c r="W35" s="60"/>
      <c r="X35" s="60"/>
      <c r="Y35" s="60"/>
    </row>
    <row r="36" spans="1:25" x14ac:dyDescent="0.3">
      <c r="A36" s="5" t="s">
        <v>21</v>
      </c>
      <c r="B36" s="5" t="s">
        <v>48</v>
      </c>
      <c r="C36" s="5" t="s">
        <v>90</v>
      </c>
      <c r="D36" s="59">
        <v>40401</v>
      </c>
      <c r="E36" s="60"/>
      <c r="F36" s="8">
        <v>11</v>
      </c>
      <c r="G36" s="8">
        <v>5</v>
      </c>
      <c r="H36" s="8">
        <v>3</v>
      </c>
      <c r="I36" s="8">
        <v>3</v>
      </c>
      <c r="J36" s="8">
        <v>11</v>
      </c>
      <c r="K36" s="8">
        <v>8</v>
      </c>
      <c r="L36" s="5"/>
      <c r="M36" s="61"/>
      <c r="N36" s="61"/>
      <c r="O36" s="61"/>
      <c r="P36" s="61"/>
      <c r="Q36" s="61"/>
      <c r="R36" s="61"/>
      <c r="S36" s="5"/>
      <c r="T36" s="60"/>
      <c r="U36" s="60"/>
      <c r="V36" s="60"/>
      <c r="W36" s="60"/>
      <c r="X36" s="60"/>
      <c r="Y36" s="60"/>
    </row>
    <row r="37" spans="1:25" x14ac:dyDescent="0.3">
      <c r="A37" s="5" t="s">
        <v>22</v>
      </c>
      <c r="B37" s="5" t="s">
        <v>48</v>
      </c>
      <c r="C37" s="5" t="s">
        <v>90</v>
      </c>
      <c r="D37" s="60"/>
      <c r="E37" s="59">
        <v>41076</v>
      </c>
      <c r="F37" s="8">
        <v>13</v>
      </c>
      <c r="G37" s="8">
        <v>7</v>
      </c>
      <c r="H37" s="8">
        <v>5</v>
      </c>
      <c r="I37" s="8">
        <v>1</v>
      </c>
      <c r="J37" s="8">
        <v>21</v>
      </c>
      <c r="K37" s="8">
        <v>5</v>
      </c>
      <c r="L37" s="5"/>
      <c r="M37" s="61"/>
      <c r="N37" s="61"/>
      <c r="O37" s="61"/>
      <c r="P37" s="61"/>
      <c r="Q37" s="61"/>
      <c r="R37" s="61"/>
      <c r="S37" s="5"/>
      <c r="T37" s="60"/>
      <c r="U37" s="60"/>
      <c r="V37" s="60"/>
      <c r="W37" s="60"/>
      <c r="X37" s="60"/>
      <c r="Y37" s="60"/>
    </row>
    <row r="38" spans="1:25" x14ac:dyDescent="0.3">
      <c r="A38" s="5" t="s">
        <v>23</v>
      </c>
      <c r="B38" s="5" t="s">
        <v>40</v>
      </c>
      <c r="C38" s="5" t="s">
        <v>86</v>
      </c>
      <c r="D38" s="59">
        <v>41126</v>
      </c>
      <c r="E38" s="59">
        <v>41406</v>
      </c>
      <c r="F38" s="8">
        <v>34</v>
      </c>
      <c r="G38" s="8">
        <v>22</v>
      </c>
      <c r="H38" s="8">
        <v>3</v>
      </c>
      <c r="I38" s="8">
        <v>9</v>
      </c>
      <c r="J38" s="8">
        <v>103</v>
      </c>
      <c r="K38" s="8">
        <v>43</v>
      </c>
      <c r="L38" s="5"/>
      <c r="M38" s="8">
        <v>6</v>
      </c>
      <c r="N38" s="8">
        <v>5</v>
      </c>
      <c r="O38" s="8">
        <v>0</v>
      </c>
      <c r="P38" s="8">
        <v>1</v>
      </c>
      <c r="Q38" s="8">
        <v>16</v>
      </c>
      <c r="R38" s="8">
        <v>6</v>
      </c>
      <c r="S38" s="5"/>
      <c r="T38" s="8">
        <v>8</v>
      </c>
      <c r="U38" s="8">
        <v>4</v>
      </c>
      <c r="V38" s="8">
        <v>1</v>
      </c>
      <c r="W38" s="8">
        <v>3</v>
      </c>
      <c r="X38" s="8">
        <v>22</v>
      </c>
      <c r="Y38" s="8">
        <v>7</v>
      </c>
    </row>
    <row r="39" spans="1:25" x14ac:dyDescent="0.3">
      <c r="A39" s="5" t="s">
        <v>24</v>
      </c>
      <c r="B39" s="5" t="s">
        <v>47</v>
      </c>
      <c r="C39" s="5" t="s">
        <v>86</v>
      </c>
      <c r="D39" s="62">
        <v>41567</v>
      </c>
      <c r="E39" s="62">
        <v>41762</v>
      </c>
      <c r="F39" s="8">
        <v>25</v>
      </c>
      <c r="G39" s="8">
        <v>9</v>
      </c>
      <c r="H39" s="8">
        <v>7</v>
      </c>
      <c r="I39" s="8">
        <v>9</v>
      </c>
      <c r="J39" s="8">
        <v>40</v>
      </c>
      <c r="K39" s="8">
        <v>34</v>
      </c>
      <c r="L39" s="5"/>
      <c r="M39" s="8">
        <v>4</v>
      </c>
      <c r="N39" s="8">
        <v>2</v>
      </c>
      <c r="O39" s="8">
        <v>1</v>
      </c>
      <c r="P39" s="8">
        <v>1</v>
      </c>
      <c r="Q39" s="8">
        <v>11</v>
      </c>
      <c r="R39" s="8">
        <v>3</v>
      </c>
      <c r="S39" s="5"/>
      <c r="T39" s="8">
        <v>9</v>
      </c>
      <c r="U39" s="8">
        <v>4</v>
      </c>
      <c r="V39" s="8">
        <v>3</v>
      </c>
      <c r="W39" s="8">
        <v>2</v>
      </c>
      <c r="X39" s="8">
        <v>9</v>
      </c>
      <c r="Y39" s="8">
        <v>7</v>
      </c>
    </row>
    <row r="40" spans="1:25" x14ac:dyDescent="0.3">
      <c r="A40" s="58">
        <v>2014</v>
      </c>
      <c r="B40" s="5" t="s">
        <v>49</v>
      </c>
      <c r="C40" s="5" t="s">
        <v>92</v>
      </c>
      <c r="D40" s="59">
        <v>41889</v>
      </c>
      <c r="E40" s="59">
        <v>41957</v>
      </c>
      <c r="F40" s="8">
        <v>3</v>
      </c>
      <c r="G40" s="8">
        <v>0</v>
      </c>
      <c r="H40" s="8">
        <v>2</v>
      </c>
      <c r="I40" s="8">
        <v>1</v>
      </c>
      <c r="J40" s="8">
        <v>3</v>
      </c>
      <c r="K40" s="8">
        <v>5</v>
      </c>
      <c r="L40" s="5"/>
      <c r="M40" s="61"/>
      <c r="N40" s="61"/>
      <c r="O40" s="61"/>
      <c r="P40" s="61"/>
      <c r="Q40" s="61"/>
      <c r="R40" s="61"/>
      <c r="S40" s="5"/>
      <c r="T40" s="60"/>
      <c r="U40" s="60"/>
      <c r="V40" s="60"/>
      <c r="W40" s="60"/>
      <c r="X40" s="60"/>
      <c r="Y40" s="60"/>
    </row>
    <row r="41" spans="1:25" x14ac:dyDescent="0.3">
      <c r="A41" s="5" t="s">
        <v>25</v>
      </c>
      <c r="B41" s="5" t="s">
        <v>50</v>
      </c>
      <c r="C41" s="5" t="s">
        <v>93</v>
      </c>
      <c r="D41" s="59">
        <v>42084</v>
      </c>
      <c r="E41" s="64"/>
      <c r="F41" s="8">
        <v>9</v>
      </c>
      <c r="G41" s="8">
        <v>3</v>
      </c>
      <c r="H41" s="8">
        <v>3</v>
      </c>
      <c r="I41" s="8">
        <v>3</v>
      </c>
      <c r="J41" s="8">
        <v>8</v>
      </c>
      <c r="K41" s="8">
        <v>10</v>
      </c>
      <c r="L41" s="5"/>
      <c r="M41" s="61"/>
      <c r="N41" s="61"/>
      <c r="O41" s="61"/>
      <c r="P41" s="61"/>
      <c r="Q41" s="61"/>
      <c r="R41" s="61"/>
      <c r="S41" s="5"/>
      <c r="T41" s="60"/>
      <c r="U41" s="60"/>
      <c r="V41" s="60"/>
      <c r="W41" s="60"/>
      <c r="X41" s="60"/>
      <c r="Y41" s="60"/>
    </row>
    <row r="42" spans="1:25" x14ac:dyDescent="0.3">
      <c r="A42" s="5" t="s">
        <v>26</v>
      </c>
      <c r="B42" s="5" t="s">
        <v>50</v>
      </c>
      <c r="C42" s="5" t="s">
        <v>93</v>
      </c>
      <c r="D42" s="60"/>
      <c r="E42" s="59">
        <v>42280</v>
      </c>
      <c r="F42" s="8">
        <v>8</v>
      </c>
      <c r="G42" s="8">
        <v>0</v>
      </c>
      <c r="H42" s="8">
        <v>3</v>
      </c>
      <c r="I42" s="8">
        <v>5</v>
      </c>
      <c r="J42" s="8">
        <v>8</v>
      </c>
      <c r="K42" s="8">
        <v>18</v>
      </c>
      <c r="L42" s="5"/>
      <c r="M42" s="8">
        <v>2</v>
      </c>
      <c r="N42" s="8">
        <v>1</v>
      </c>
      <c r="O42" s="8">
        <v>0</v>
      </c>
      <c r="P42" s="8">
        <v>1</v>
      </c>
      <c r="Q42" s="8">
        <v>7</v>
      </c>
      <c r="R42" s="8">
        <v>7</v>
      </c>
      <c r="S42" s="5"/>
      <c r="T42" s="60"/>
      <c r="U42" s="60"/>
      <c r="V42" s="60"/>
      <c r="W42" s="60"/>
      <c r="X42" s="60"/>
      <c r="Y42" s="60"/>
    </row>
    <row r="43" spans="1:25" x14ac:dyDescent="0.3">
      <c r="A43" s="5" t="s">
        <v>27</v>
      </c>
      <c r="B43" s="5" t="s">
        <v>51</v>
      </c>
      <c r="C43" s="5" t="s">
        <v>94</v>
      </c>
      <c r="D43" s="59">
        <v>42603</v>
      </c>
      <c r="E43" s="59">
        <v>42890</v>
      </c>
      <c r="F43" s="8">
        <v>34</v>
      </c>
      <c r="G43" s="8">
        <v>18</v>
      </c>
      <c r="H43" s="8">
        <v>10</v>
      </c>
      <c r="I43" s="8">
        <v>6</v>
      </c>
      <c r="J43" s="8">
        <v>60</v>
      </c>
      <c r="K43" s="8">
        <v>32</v>
      </c>
      <c r="L43" s="5"/>
      <c r="M43" s="8">
        <v>11</v>
      </c>
      <c r="N43" s="8">
        <v>6</v>
      </c>
      <c r="O43" s="8">
        <v>4</v>
      </c>
      <c r="P43" s="8">
        <v>1</v>
      </c>
      <c r="Q43" s="8">
        <v>25</v>
      </c>
      <c r="R43" s="8">
        <v>9</v>
      </c>
      <c r="S43" s="5"/>
      <c r="T43" s="8">
        <v>12</v>
      </c>
      <c r="U43" s="8">
        <v>7</v>
      </c>
      <c r="V43" s="8">
        <v>2</v>
      </c>
      <c r="W43" s="8">
        <v>3</v>
      </c>
      <c r="X43" s="8">
        <v>17</v>
      </c>
      <c r="Y43" s="8">
        <v>12</v>
      </c>
    </row>
    <row r="44" spans="1:25" x14ac:dyDescent="0.3">
      <c r="A44" s="5"/>
      <c r="B44" s="5" t="s">
        <v>39</v>
      </c>
      <c r="C44" s="5" t="s">
        <v>86</v>
      </c>
      <c r="D44" s="59">
        <v>42895</v>
      </c>
      <c r="E44" s="60"/>
      <c r="F44" s="8">
        <v>1</v>
      </c>
      <c r="G44" s="8">
        <v>1</v>
      </c>
      <c r="H44" s="8">
        <v>0</v>
      </c>
      <c r="I44" s="8">
        <v>0</v>
      </c>
      <c r="J44" s="8">
        <v>5</v>
      </c>
      <c r="K44" s="8">
        <v>0</v>
      </c>
      <c r="L44" s="5"/>
      <c r="M44" s="61"/>
      <c r="N44" s="61"/>
      <c r="O44" s="61"/>
      <c r="P44" s="61"/>
      <c r="Q44" s="61"/>
      <c r="R44" s="61"/>
      <c r="S44" s="5"/>
      <c r="T44" s="60"/>
      <c r="U44" s="60"/>
      <c r="V44" s="60"/>
      <c r="W44" s="60"/>
      <c r="X44" s="60"/>
      <c r="Y44" s="60"/>
    </row>
    <row r="45" spans="1:25" x14ac:dyDescent="0.3">
      <c r="A45" s="5" t="s">
        <v>28</v>
      </c>
      <c r="B45" s="5" t="s">
        <v>39</v>
      </c>
      <c r="C45" s="5" t="s">
        <v>86</v>
      </c>
      <c r="D45" s="64"/>
      <c r="E45" s="59">
        <v>43053</v>
      </c>
      <c r="F45" s="8">
        <v>6</v>
      </c>
      <c r="G45" s="8">
        <v>5</v>
      </c>
      <c r="H45" s="8">
        <v>0</v>
      </c>
      <c r="I45" s="8">
        <v>1</v>
      </c>
      <c r="J45" s="8">
        <v>12</v>
      </c>
      <c r="K45" s="8">
        <v>6</v>
      </c>
      <c r="L45" s="5"/>
      <c r="M45" s="61"/>
      <c r="N45" s="61"/>
      <c r="O45" s="61"/>
      <c r="P45" s="61"/>
      <c r="Q45" s="61"/>
      <c r="R45" s="61"/>
      <c r="S45" s="5"/>
      <c r="T45" s="60"/>
      <c r="U45" s="60"/>
      <c r="V45" s="60"/>
      <c r="W45" s="60"/>
      <c r="X45" s="60"/>
      <c r="Y45" s="60"/>
    </row>
    <row r="46" spans="1:25" x14ac:dyDescent="0.3">
      <c r="A46" s="5"/>
      <c r="B46" s="5" t="s">
        <v>52</v>
      </c>
      <c r="C46" s="5" t="s">
        <v>86</v>
      </c>
      <c r="D46" s="59">
        <v>43094</v>
      </c>
      <c r="E46" s="59">
        <v>43240</v>
      </c>
      <c r="F46" s="8">
        <v>17</v>
      </c>
      <c r="G46" s="8">
        <v>5</v>
      </c>
      <c r="H46" s="8">
        <v>1</v>
      </c>
      <c r="I46" s="8">
        <v>11</v>
      </c>
      <c r="J46" s="8">
        <v>21</v>
      </c>
      <c r="K46" s="8">
        <v>36</v>
      </c>
      <c r="L46" s="5"/>
      <c r="M46" s="61"/>
      <c r="N46" s="61"/>
      <c r="O46" s="61"/>
      <c r="P46" s="61"/>
      <c r="Q46" s="61"/>
      <c r="R46" s="61"/>
      <c r="S46" s="5"/>
      <c r="T46" s="60"/>
      <c r="U46" s="60"/>
      <c r="V46" s="60"/>
      <c r="W46" s="60"/>
      <c r="X46" s="60"/>
      <c r="Y46" s="60"/>
    </row>
    <row r="47" spans="1:25" x14ac:dyDescent="0.3">
      <c r="A47" s="5" t="s">
        <v>29</v>
      </c>
      <c r="B47" s="5" t="s">
        <v>53</v>
      </c>
      <c r="C47" s="5" t="s">
        <v>86</v>
      </c>
      <c r="D47" s="59">
        <v>43366</v>
      </c>
      <c r="E47" s="59">
        <v>43613</v>
      </c>
      <c r="F47" s="8">
        <v>29</v>
      </c>
      <c r="G47" s="8">
        <v>14</v>
      </c>
      <c r="H47" s="8">
        <v>6</v>
      </c>
      <c r="I47" s="8">
        <v>9</v>
      </c>
      <c r="J47" s="8">
        <v>55</v>
      </c>
      <c r="K47" s="8">
        <v>43</v>
      </c>
      <c r="L47" s="5"/>
      <c r="M47" s="8">
        <v>3</v>
      </c>
      <c r="N47" s="8">
        <v>2</v>
      </c>
      <c r="O47" s="8">
        <v>0</v>
      </c>
      <c r="P47" s="8">
        <v>1</v>
      </c>
      <c r="Q47" s="8">
        <v>7</v>
      </c>
      <c r="R47" s="8">
        <v>2</v>
      </c>
      <c r="S47" s="5"/>
      <c r="T47" s="60"/>
      <c r="U47" s="60"/>
      <c r="V47" s="60"/>
      <c r="W47" s="60"/>
      <c r="X47" s="60"/>
      <c r="Y47" s="60"/>
    </row>
    <row r="48" spans="1:25" x14ac:dyDescent="0.3">
      <c r="A48" s="5" t="s">
        <v>30</v>
      </c>
      <c r="B48" s="5" t="s">
        <v>35</v>
      </c>
      <c r="C48" s="5" t="s">
        <v>86</v>
      </c>
      <c r="D48" s="62">
        <v>43772</v>
      </c>
      <c r="E48" s="60"/>
      <c r="F48" s="8">
        <v>14</v>
      </c>
      <c r="G48" s="8">
        <v>11</v>
      </c>
      <c r="H48" s="8">
        <v>3</v>
      </c>
      <c r="I48" s="8">
        <v>0</v>
      </c>
      <c r="J48" s="8">
        <v>31</v>
      </c>
      <c r="K48" s="8">
        <v>13</v>
      </c>
      <c r="L48" s="5"/>
      <c r="M48" s="8">
        <v>4</v>
      </c>
      <c r="N48" s="8">
        <v>4</v>
      </c>
      <c r="O48" s="8">
        <v>0</v>
      </c>
      <c r="P48" s="8">
        <v>0</v>
      </c>
      <c r="Q48" s="8">
        <v>12</v>
      </c>
      <c r="R48" s="8">
        <v>3</v>
      </c>
      <c r="S48" s="5"/>
      <c r="T48" s="8">
        <v>3</v>
      </c>
      <c r="U48" s="8">
        <v>0</v>
      </c>
      <c r="V48" s="8">
        <v>2</v>
      </c>
      <c r="W48" s="8">
        <v>1</v>
      </c>
      <c r="X48" s="8">
        <v>5</v>
      </c>
      <c r="Y48" s="8">
        <v>6</v>
      </c>
    </row>
    <row r="49" spans="1:25" x14ac:dyDescent="0.3">
      <c r="A49" s="5" t="s">
        <v>31</v>
      </c>
      <c r="B49" s="5" t="s">
        <v>35</v>
      </c>
      <c r="C49" s="5" t="s">
        <v>86</v>
      </c>
      <c r="D49" s="60"/>
      <c r="E49" s="59">
        <v>44339</v>
      </c>
      <c r="F49" s="8">
        <v>34</v>
      </c>
      <c r="G49" s="8">
        <v>16</v>
      </c>
      <c r="H49" s="8">
        <v>11</v>
      </c>
      <c r="I49" s="8">
        <v>7</v>
      </c>
      <c r="J49" s="8">
        <v>64</v>
      </c>
      <c r="K49" s="8">
        <v>36</v>
      </c>
      <c r="L49" s="5"/>
      <c r="M49" s="8">
        <v>2</v>
      </c>
      <c r="N49" s="8">
        <v>1</v>
      </c>
      <c r="O49" s="8">
        <v>0</v>
      </c>
      <c r="P49" s="8">
        <v>1</v>
      </c>
      <c r="Q49" s="8">
        <v>6</v>
      </c>
      <c r="R49" s="8">
        <v>6</v>
      </c>
      <c r="S49" s="5"/>
      <c r="T49" s="8">
        <v>6</v>
      </c>
      <c r="U49" s="8">
        <v>1</v>
      </c>
      <c r="V49" s="8">
        <v>2</v>
      </c>
      <c r="W49" s="8">
        <v>3</v>
      </c>
      <c r="X49" s="8">
        <v>4</v>
      </c>
      <c r="Y49" s="8">
        <v>8</v>
      </c>
    </row>
    <row r="50" spans="1:25" x14ac:dyDescent="0.3">
      <c r="A50" s="5" t="s">
        <v>108</v>
      </c>
      <c r="B50" s="5" t="s">
        <v>109</v>
      </c>
      <c r="C50" s="5" t="s">
        <v>110</v>
      </c>
      <c r="D50" s="73">
        <v>44441</v>
      </c>
      <c r="E50" s="59">
        <v>44516</v>
      </c>
      <c r="F50" s="8">
        <v>6</v>
      </c>
      <c r="G50" s="8">
        <v>0</v>
      </c>
      <c r="H50" s="8">
        <v>4</v>
      </c>
      <c r="I50" s="8">
        <v>2</v>
      </c>
      <c r="J50" s="8">
        <v>3</v>
      </c>
      <c r="K50" s="8">
        <v>9</v>
      </c>
      <c r="L50" s="5"/>
      <c r="M50" s="60"/>
      <c r="N50" s="60"/>
      <c r="O50" s="60"/>
      <c r="P50" s="60"/>
      <c r="Q50" s="60"/>
      <c r="R50" s="60"/>
      <c r="S50" s="5"/>
      <c r="T50" s="60"/>
      <c r="U50" s="60"/>
      <c r="V50" s="60"/>
      <c r="W50" s="60"/>
      <c r="X50" s="60"/>
      <c r="Y50" s="60"/>
    </row>
    <row r="51" spans="1:25" x14ac:dyDescent="0.3">
      <c r="A51" s="5" t="s">
        <v>111</v>
      </c>
      <c r="B51" s="5" t="s">
        <v>112</v>
      </c>
      <c r="C51" s="5" t="s">
        <v>86</v>
      </c>
      <c r="D51" s="73">
        <v>44906</v>
      </c>
      <c r="E51" s="59">
        <v>45065</v>
      </c>
      <c r="F51" s="8">
        <v>22</v>
      </c>
      <c r="G51" s="8">
        <v>9</v>
      </c>
      <c r="H51" s="8">
        <v>8</v>
      </c>
      <c r="I51" s="8">
        <v>5</v>
      </c>
      <c r="J51" s="8">
        <v>32</v>
      </c>
      <c r="K51" s="8">
        <v>31</v>
      </c>
      <c r="L51" s="5"/>
      <c r="M51" s="9">
        <v>3</v>
      </c>
      <c r="N51" s="9">
        <v>2</v>
      </c>
      <c r="O51" s="9">
        <v>0</v>
      </c>
      <c r="P51" s="9">
        <v>1</v>
      </c>
      <c r="Q51" s="9">
        <v>5</v>
      </c>
      <c r="R51" s="9">
        <v>4</v>
      </c>
      <c r="S51" s="5"/>
      <c r="T51" s="60"/>
      <c r="U51" s="60"/>
      <c r="V51" s="60"/>
      <c r="W51" s="60"/>
      <c r="X51" s="60"/>
      <c r="Y51" s="60"/>
    </row>
    <row r="52" spans="1:25" x14ac:dyDescent="0.3">
      <c r="A52" s="5" t="s">
        <v>115</v>
      </c>
      <c r="B52" s="5" t="s">
        <v>113</v>
      </c>
      <c r="C52" s="5" t="s">
        <v>114</v>
      </c>
      <c r="D52" s="73">
        <v>45448</v>
      </c>
      <c r="E52" s="60"/>
      <c r="F52" s="8">
        <v>2</v>
      </c>
      <c r="G52" s="8">
        <v>2</v>
      </c>
      <c r="H52" s="8">
        <v>0</v>
      </c>
      <c r="I52" s="8">
        <v>0</v>
      </c>
      <c r="J52" s="8">
        <v>6</v>
      </c>
      <c r="K52" s="8">
        <v>1</v>
      </c>
      <c r="L52" s="5"/>
      <c r="M52" s="60"/>
      <c r="N52" s="60"/>
      <c r="O52" s="60"/>
      <c r="P52" s="60"/>
      <c r="Q52" s="60"/>
      <c r="R52" s="60"/>
      <c r="S52" s="5"/>
      <c r="T52" s="60"/>
      <c r="U52" s="60"/>
      <c r="V52" s="60"/>
      <c r="W52" s="60"/>
      <c r="X52" s="60"/>
      <c r="Y52" s="60"/>
    </row>
    <row r="53" spans="1:25" x14ac:dyDescent="0.3">
      <c r="A53" s="5" t="s">
        <v>116</v>
      </c>
      <c r="B53" s="5" t="s">
        <v>113</v>
      </c>
      <c r="C53" s="5" t="s">
        <v>114</v>
      </c>
      <c r="D53" s="60"/>
      <c r="E53" s="60"/>
      <c r="F53" s="8">
        <v>12</v>
      </c>
      <c r="G53" s="8">
        <v>6</v>
      </c>
      <c r="H53" s="8">
        <v>3</v>
      </c>
      <c r="I53" s="8">
        <v>3</v>
      </c>
      <c r="J53" s="8">
        <v>26</v>
      </c>
      <c r="K53" s="8">
        <v>8</v>
      </c>
      <c r="L53" s="5"/>
      <c r="M53" s="60"/>
      <c r="N53" s="60"/>
      <c r="O53" s="60"/>
      <c r="P53" s="60"/>
      <c r="Q53" s="60"/>
      <c r="R53" s="60"/>
      <c r="S53" s="5"/>
      <c r="T53" s="60"/>
      <c r="U53" s="60"/>
      <c r="V53" s="60"/>
      <c r="W53" s="60"/>
      <c r="X53" s="60"/>
      <c r="Y53" s="60"/>
    </row>
    <row r="54" spans="1:25" x14ac:dyDescent="0.3">
      <c r="A54" s="5" t="s">
        <v>117</v>
      </c>
      <c r="B54" s="5" t="s">
        <v>113</v>
      </c>
      <c r="C54" s="5" t="s">
        <v>114</v>
      </c>
      <c r="D54" s="60"/>
      <c r="E54" s="59">
        <v>45976</v>
      </c>
      <c r="F54" s="8">
        <v>5</v>
      </c>
      <c r="G54" s="8">
        <v>3</v>
      </c>
      <c r="H54" s="8">
        <v>2</v>
      </c>
      <c r="I54" s="8">
        <v>0</v>
      </c>
      <c r="J54" s="8">
        <v>13</v>
      </c>
      <c r="K54" s="8">
        <v>3</v>
      </c>
      <c r="L54" s="5"/>
      <c r="M54" s="60"/>
      <c r="N54" s="60"/>
      <c r="O54" s="60"/>
      <c r="P54" s="60"/>
      <c r="Q54" s="60"/>
      <c r="R54" s="60"/>
      <c r="S54" s="5"/>
      <c r="T54" s="60"/>
      <c r="U54" s="60"/>
      <c r="V54" s="60"/>
      <c r="W54" s="60"/>
      <c r="X54" s="60"/>
      <c r="Y54" s="60"/>
    </row>
    <row r="55" spans="1:25" x14ac:dyDescent="0.3">
      <c r="A55" s="5"/>
      <c r="B55" s="5" t="s">
        <v>113</v>
      </c>
      <c r="C55" s="5" t="s">
        <v>114</v>
      </c>
      <c r="D55" s="73">
        <v>46154</v>
      </c>
      <c r="E55" s="73">
        <v>46198</v>
      </c>
      <c r="F55" s="8">
        <v>5</v>
      </c>
      <c r="G55" s="8">
        <v>1</v>
      </c>
      <c r="H55" s="8">
        <v>1</v>
      </c>
      <c r="I55" s="8">
        <v>3</v>
      </c>
      <c r="J55" s="8">
        <v>6</v>
      </c>
      <c r="K55" s="8">
        <v>13</v>
      </c>
      <c r="L55" s="5"/>
      <c r="M55" s="60"/>
      <c r="N55" s="60"/>
      <c r="O55" s="60"/>
      <c r="P55" s="60"/>
      <c r="Q55" s="60"/>
      <c r="R55" s="60"/>
      <c r="S55" s="5"/>
      <c r="T55" s="60"/>
      <c r="U55" s="60"/>
      <c r="V55" s="60"/>
      <c r="W55" s="60"/>
      <c r="X55" s="60"/>
      <c r="Y55" s="60"/>
    </row>
    <row r="56" spans="1:25" s="4" customFormat="1" x14ac:dyDescent="0.3">
      <c r="A56" s="39"/>
      <c r="B56" s="39" t="s">
        <v>68</v>
      </c>
      <c r="C56" s="39"/>
      <c r="D56" s="66">
        <v>32004</v>
      </c>
      <c r="E56" s="66">
        <v>46198</v>
      </c>
      <c r="F56" s="52">
        <f t="shared" ref="F56:K56" si="0">SUM(F8:F55)</f>
        <v>891</v>
      </c>
      <c r="G56" s="52">
        <f t="shared" si="0"/>
        <v>469</v>
      </c>
      <c r="H56" s="52">
        <f t="shared" si="0"/>
        <v>212</v>
      </c>
      <c r="I56" s="52">
        <f t="shared" si="0"/>
        <v>210</v>
      </c>
      <c r="J56" s="52">
        <f t="shared" si="0"/>
        <v>1678</v>
      </c>
      <c r="K56" s="52">
        <f t="shared" si="0"/>
        <v>958</v>
      </c>
      <c r="L56" s="39"/>
      <c r="M56" s="52">
        <f>SUM(M7:M51)</f>
        <v>94</v>
      </c>
      <c r="N56" s="52">
        <f t="shared" ref="N56:R56" si="1">SUM(N7:N51)</f>
        <v>67</v>
      </c>
      <c r="O56" s="52">
        <f t="shared" si="1"/>
        <v>10</v>
      </c>
      <c r="P56" s="52">
        <f t="shared" si="1"/>
        <v>17</v>
      </c>
      <c r="Q56" s="52">
        <f t="shared" si="1"/>
        <v>235</v>
      </c>
      <c r="R56" s="52">
        <f t="shared" si="1"/>
        <v>99</v>
      </c>
      <c r="S56" s="39"/>
      <c r="T56" s="52">
        <f t="shared" ref="T56:Y56" si="2">SUM(T8:T49)</f>
        <v>126</v>
      </c>
      <c r="U56" s="52">
        <f t="shared" si="2"/>
        <v>58</v>
      </c>
      <c r="V56" s="52">
        <f t="shared" si="2"/>
        <v>35</v>
      </c>
      <c r="W56" s="52">
        <f t="shared" si="2"/>
        <v>33</v>
      </c>
      <c r="X56" s="52">
        <f t="shared" si="2"/>
        <v>203</v>
      </c>
      <c r="Y56" s="52">
        <f t="shared" si="2"/>
        <v>129</v>
      </c>
    </row>
    <row r="58" spans="1:25" x14ac:dyDescent="0.3">
      <c r="A58" s="68"/>
      <c r="B58" s="6" t="s">
        <v>60</v>
      </c>
      <c r="C58" s="11"/>
      <c r="D58" s="10"/>
      <c r="E58" s="10"/>
      <c r="F58" s="7" t="s">
        <v>55</v>
      </c>
      <c r="G58" s="7" t="s">
        <v>55</v>
      </c>
      <c r="H58" s="7" t="s">
        <v>56</v>
      </c>
      <c r="I58" s="7" t="s">
        <v>57</v>
      </c>
      <c r="J58" s="7" t="s">
        <v>57</v>
      </c>
      <c r="K58" s="7" t="s">
        <v>58</v>
      </c>
    </row>
    <row r="59" spans="1:25" x14ac:dyDescent="0.3">
      <c r="A59" s="58">
        <v>2008</v>
      </c>
      <c r="B59" s="83" t="s">
        <v>96</v>
      </c>
      <c r="C59" s="84"/>
      <c r="D59" s="84"/>
      <c r="E59" s="85"/>
      <c r="F59" s="8">
        <v>1</v>
      </c>
      <c r="G59" s="8">
        <v>1</v>
      </c>
      <c r="H59" s="8">
        <v>0</v>
      </c>
      <c r="I59" s="8">
        <v>0</v>
      </c>
      <c r="J59" s="8">
        <v>2</v>
      </c>
      <c r="K59" s="8">
        <v>1</v>
      </c>
    </row>
    <row r="60" spans="1:25" x14ac:dyDescent="0.3">
      <c r="A60" s="58">
        <v>2008</v>
      </c>
      <c r="B60" s="83" t="s">
        <v>97</v>
      </c>
      <c r="C60" s="84"/>
      <c r="D60" s="84"/>
      <c r="E60" s="85"/>
      <c r="F60" s="8">
        <v>1</v>
      </c>
      <c r="G60" s="8">
        <v>1</v>
      </c>
      <c r="H60" s="8">
        <v>0</v>
      </c>
      <c r="I60" s="8">
        <v>0</v>
      </c>
      <c r="J60" s="8">
        <v>2</v>
      </c>
      <c r="K60" s="8">
        <v>1</v>
      </c>
    </row>
    <row r="61" spans="1:25" x14ac:dyDescent="0.3">
      <c r="A61" s="58" t="s">
        <v>105</v>
      </c>
      <c r="B61" s="83" t="s">
        <v>98</v>
      </c>
      <c r="C61" s="84"/>
      <c r="D61" s="84"/>
      <c r="E61" s="85"/>
      <c r="F61" s="8">
        <v>3</v>
      </c>
      <c r="G61" s="8">
        <v>3</v>
      </c>
      <c r="H61" s="8">
        <v>0</v>
      </c>
      <c r="I61" s="8">
        <v>0</v>
      </c>
      <c r="J61" s="8">
        <v>10</v>
      </c>
      <c r="K61" s="8">
        <v>3</v>
      </c>
    </row>
    <row r="62" spans="1:25" x14ac:dyDescent="0.3">
      <c r="A62" s="58">
        <v>2018</v>
      </c>
      <c r="B62" s="83" t="s">
        <v>101</v>
      </c>
      <c r="C62" s="84"/>
      <c r="D62" s="84"/>
      <c r="E62" s="85"/>
      <c r="F62" s="8">
        <v>4</v>
      </c>
      <c r="G62" s="8">
        <v>1</v>
      </c>
      <c r="H62" s="8">
        <v>2</v>
      </c>
      <c r="I62" s="8">
        <v>1</v>
      </c>
      <c r="J62" s="8">
        <v>5</v>
      </c>
      <c r="K62" s="8">
        <v>6</v>
      </c>
    </row>
    <row r="63" spans="1:25" x14ac:dyDescent="0.3">
      <c r="A63" s="58">
        <v>2019</v>
      </c>
      <c r="B63" s="83" t="s">
        <v>100</v>
      </c>
      <c r="C63" s="84"/>
      <c r="D63" s="84"/>
      <c r="E63" s="85"/>
      <c r="F63" s="8">
        <v>4</v>
      </c>
      <c r="G63" s="8">
        <v>3</v>
      </c>
      <c r="H63" s="8">
        <v>1</v>
      </c>
      <c r="I63" s="8">
        <v>0</v>
      </c>
      <c r="J63" s="8">
        <v>8</v>
      </c>
      <c r="K63" s="8">
        <v>1</v>
      </c>
    </row>
    <row r="64" spans="1:25" x14ac:dyDescent="0.3">
      <c r="A64" s="58">
        <v>1991</v>
      </c>
      <c r="B64" s="83" t="s">
        <v>99</v>
      </c>
      <c r="C64" s="84"/>
      <c r="D64" s="84"/>
      <c r="E64" s="85"/>
      <c r="F64" s="8">
        <v>2</v>
      </c>
      <c r="G64" s="8">
        <v>1</v>
      </c>
      <c r="H64" s="8">
        <v>1</v>
      </c>
      <c r="I64" s="8">
        <v>0</v>
      </c>
      <c r="J64" s="8">
        <v>5</v>
      </c>
      <c r="K64" s="8">
        <v>2</v>
      </c>
    </row>
    <row r="65" spans="1:25" x14ac:dyDescent="0.3">
      <c r="A65" s="58">
        <v>2021</v>
      </c>
      <c r="B65" s="12" t="s">
        <v>107</v>
      </c>
      <c r="C65" s="71"/>
      <c r="D65" s="71"/>
      <c r="E65" s="72"/>
      <c r="F65" s="8">
        <v>2</v>
      </c>
      <c r="G65" s="8">
        <v>2</v>
      </c>
      <c r="H65" s="8">
        <v>0</v>
      </c>
      <c r="I65" s="8">
        <v>0</v>
      </c>
      <c r="J65" s="8">
        <v>4</v>
      </c>
      <c r="K65" s="8">
        <v>0</v>
      </c>
    </row>
    <row r="66" spans="1:25" s="4" customFormat="1" x14ac:dyDescent="0.3">
      <c r="A66" s="69"/>
      <c r="B66" s="80" t="s">
        <v>68</v>
      </c>
      <c r="C66" s="81"/>
      <c r="D66" s="81"/>
      <c r="E66" s="82"/>
      <c r="F66" s="52">
        <f t="shared" ref="F66:K66" si="3">SUM(F59:F65)</f>
        <v>17</v>
      </c>
      <c r="G66" s="52">
        <f t="shared" si="3"/>
        <v>12</v>
      </c>
      <c r="H66" s="52">
        <f t="shared" si="3"/>
        <v>4</v>
      </c>
      <c r="I66" s="52">
        <f t="shared" si="3"/>
        <v>1</v>
      </c>
      <c r="J66" s="52">
        <f t="shared" si="3"/>
        <v>36</v>
      </c>
      <c r="K66" s="52">
        <f t="shared" si="3"/>
        <v>14</v>
      </c>
      <c r="Y66" s="67"/>
    </row>
    <row r="68" spans="1:25" x14ac:dyDescent="0.3">
      <c r="A68" s="4" t="s">
        <v>80</v>
      </c>
    </row>
    <row r="69" spans="1:25" x14ac:dyDescent="0.3">
      <c r="B69" t="s">
        <v>106</v>
      </c>
      <c r="C69" t="s">
        <v>86</v>
      </c>
      <c r="D69" s="3">
        <v>31920</v>
      </c>
      <c r="E69" s="3">
        <v>31920</v>
      </c>
      <c r="F69" s="2">
        <v>1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</row>
  </sheetData>
  <mergeCells count="7">
    <mergeCell ref="B66:E66"/>
    <mergeCell ref="B59:E59"/>
    <mergeCell ref="B60:E60"/>
    <mergeCell ref="B61:E61"/>
    <mergeCell ref="B62:E62"/>
    <mergeCell ref="B63:E63"/>
    <mergeCell ref="B64:E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44"/>
  <sheetViews>
    <sheetView topLeftCell="A21" workbookViewId="0">
      <selection activeCell="T34" sqref="T34"/>
    </sheetView>
  </sheetViews>
  <sheetFormatPr defaultRowHeight="14.4" x14ac:dyDescent="0.3"/>
  <cols>
    <col min="1" max="1" width="22.6640625" customWidth="1"/>
    <col min="2" max="2" width="0.33203125" customWidth="1"/>
    <col min="3" max="3" width="5.33203125" customWidth="1"/>
    <col min="4" max="6" width="4.6640625" customWidth="1"/>
    <col min="7" max="7" width="4.88671875" customWidth="1"/>
    <col min="8" max="8" width="5.77734375" customWidth="1"/>
    <col min="9" max="9" width="0.33203125" customWidth="1"/>
    <col min="10" max="15" width="4.6640625" customWidth="1"/>
    <col min="16" max="16" width="0.33203125" customWidth="1"/>
    <col min="17" max="22" width="4.6640625" customWidth="1"/>
    <col min="23" max="23" width="0.33203125" customWidth="1"/>
    <col min="24" max="27" width="4.6640625" customWidth="1"/>
    <col min="28" max="28" width="5.109375" customWidth="1"/>
    <col min="29" max="29" width="5.5546875" customWidth="1"/>
  </cols>
  <sheetData>
    <row r="2" spans="1:29" ht="18" x14ac:dyDescent="0.35">
      <c r="A2" s="1" t="s">
        <v>76</v>
      </c>
      <c r="B2" s="1"/>
    </row>
    <row r="4" spans="1:29" x14ac:dyDescent="0.3">
      <c r="A4" s="6" t="s">
        <v>77</v>
      </c>
      <c r="B4" s="26"/>
      <c r="C4" s="6" t="s">
        <v>78</v>
      </c>
      <c r="D4" s="6"/>
      <c r="E4" s="6"/>
      <c r="F4" s="6"/>
      <c r="G4" s="6"/>
      <c r="H4" s="6"/>
      <c r="I4" s="26"/>
      <c r="J4" s="6" t="s">
        <v>79</v>
      </c>
      <c r="K4" s="6"/>
      <c r="L4" s="6"/>
      <c r="M4" s="6"/>
      <c r="N4" s="6"/>
      <c r="O4" s="6"/>
      <c r="P4" s="26"/>
      <c r="Q4" s="6" t="s">
        <v>59</v>
      </c>
      <c r="R4" s="6"/>
      <c r="S4" s="6"/>
      <c r="T4" s="6"/>
      <c r="U4" s="6"/>
      <c r="V4" s="6"/>
      <c r="X4" s="6" t="s">
        <v>68</v>
      </c>
      <c r="Y4" s="6"/>
      <c r="Z4" s="6"/>
      <c r="AA4" s="6"/>
      <c r="AB4" s="6"/>
      <c r="AC4" s="6"/>
    </row>
    <row r="5" spans="1:29" ht="15" thickBot="1" x14ac:dyDescent="0.35">
      <c r="A5" s="28"/>
      <c r="B5" s="32"/>
      <c r="C5" s="13" t="s">
        <v>55</v>
      </c>
      <c r="D5" s="13" t="s">
        <v>55</v>
      </c>
      <c r="E5" s="13" t="s">
        <v>56</v>
      </c>
      <c r="F5" s="13" t="s">
        <v>57</v>
      </c>
      <c r="G5" s="13" t="s">
        <v>57</v>
      </c>
      <c r="H5" s="13" t="s">
        <v>58</v>
      </c>
      <c r="I5" s="27"/>
      <c r="J5" s="13" t="s">
        <v>55</v>
      </c>
      <c r="K5" s="13" t="s">
        <v>55</v>
      </c>
      <c r="L5" s="13" t="s">
        <v>56</v>
      </c>
      <c r="M5" s="13" t="s">
        <v>57</v>
      </c>
      <c r="N5" s="13" t="s">
        <v>57</v>
      </c>
      <c r="O5" s="13" t="s">
        <v>58</v>
      </c>
      <c r="P5" s="27"/>
      <c r="Q5" s="13" t="s">
        <v>55</v>
      </c>
      <c r="R5" s="13" t="s">
        <v>55</v>
      </c>
      <c r="S5" s="13" t="s">
        <v>56</v>
      </c>
      <c r="T5" s="13" t="s">
        <v>57</v>
      </c>
      <c r="U5" s="13" t="s">
        <v>57</v>
      </c>
      <c r="V5" s="13" t="s">
        <v>58</v>
      </c>
      <c r="X5" s="13" t="s">
        <v>55</v>
      </c>
      <c r="Y5" s="13" t="s">
        <v>55</v>
      </c>
      <c r="Z5" s="13" t="s">
        <v>56</v>
      </c>
      <c r="AA5" s="13" t="s">
        <v>57</v>
      </c>
      <c r="AB5" s="13" t="s">
        <v>57</v>
      </c>
      <c r="AC5" s="13" t="s">
        <v>58</v>
      </c>
    </row>
    <row r="6" spans="1:29" x14ac:dyDescent="0.3">
      <c r="A6" s="29" t="s">
        <v>36</v>
      </c>
      <c r="B6" s="33"/>
      <c r="C6" s="14">
        <v>68</v>
      </c>
      <c r="D6" s="15">
        <v>25</v>
      </c>
      <c r="E6" s="15">
        <v>17</v>
      </c>
      <c r="F6" s="15">
        <v>26</v>
      </c>
      <c r="G6" s="15">
        <v>79</v>
      </c>
      <c r="H6" s="15">
        <v>96</v>
      </c>
      <c r="I6" s="16"/>
      <c r="J6" s="15">
        <v>4</v>
      </c>
      <c r="K6" s="15">
        <v>2</v>
      </c>
      <c r="L6" s="15">
        <v>2</v>
      </c>
      <c r="M6" s="15">
        <v>0</v>
      </c>
      <c r="N6" s="15">
        <v>9</v>
      </c>
      <c r="O6" s="15">
        <v>4</v>
      </c>
      <c r="P6" s="16"/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7">
        <v>0</v>
      </c>
      <c r="X6" s="14">
        <f>SUM(C6+J6+Q6)</f>
        <v>72</v>
      </c>
      <c r="Y6" s="15">
        <f>SUM(D6+K6+R6)</f>
        <v>27</v>
      </c>
      <c r="Z6" s="15">
        <f t="shared" ref="Z6:AC6" si="0">SUM(E6+L6+S6)</f>
        <v>19</v>
      </c>
      <c r="AA6" s="15">
        <f t="shared" si="0"/>
        <v>26</v>
      </c>
      <c r="AB6" s="15">
        <f t="shared" si="0"/>
        <v>88</v>
      </c>
      <c r="AC6" s="17">
        <f t="shared" si="0"/>
        <v>100</v>
      </c>
    </row>
    <row r="7" spans="1:29" x14ac:dyDescent="0.3">
      <c r="A7" s="30" t="s">
        <v>37</v>
      </c>
      <c r="B7" s="34"/>
      <c r="C7" s="18">
        <v>70</v>
      </c>
      <c r="D7" s="8">
        <v>34</v>
      </c>
      <c r="E7" s="8">
        <v>14</v>
      </c>
      <c r="F7" s="8">
        <v>22</v>
      </c>
      <c r="G7" s="8">
        <v>87</v>
      </c>
      <c r="H7" s="8">
        <v>73</v>
      </c>
      <c r="I7" s="10"/>
      <c r="J7" s="8">
        <v>6</v>
      </c>
      <c r="K7" s="8">
        <v>4</v>
      </c>
      <c r="L7" s="8">
        <v>0</v>
      </c>
      <c r="M7" s="8">
        <v>2</v>
      </c>
      <c r="N7" s="8">
        <v>16</v>
      </c>
      <c r="O7" s="8">
        <v>12</v>
      </c>
      <c r="P7" s="10"/>
      <c r="Q7" s="8">
        <v>0</v>
      </c>
      <c r="R7" s="8">
        <v>0</v>
      </c>
      <c r="S7" s="8">
        <v>0</v>
      </c>
      <c r="T7" s="8">
        <v>0</v>
      </c>
      <c r="U7" s="8">
        <v>0</v>
      </c>
      <c r="V7" s="19">
        <v>0</v>
      </c>
      <c r="X7" s="18">
        <f t="shared" ref="X7:X20" si="1">SUM(C7+J7+Q7)</f>
        <v>76</v>
      </c>
      <c r="Y7" s="8">
        <f t="shared" ref="Y7:Y20" si="2">SUM(D7+K7+R7)</f>
        <v>38</v>
      </c>
      <c r="Z7" s="8">
        <f t="shared" ref="Z7:Z20" si="3">SUM(E7+L7+S7)</f>
        <v>14</v>
      </c>
      <c r="AA7" s="8">
        <f t="shared" ref="AA7:AA20" si="4">SUM(F7+M7+T7)</f>
        <v>24</v>
      </c>
      <c r="AB7" s="8">
        <f t="shared" ref="AB7:AB20" si="5">SUM(G7+N7+U7)</f>
        <v>103</v>
      </c>
      <c r="AC7" s="19">
        <f t="shared" ref="AC7:AC20" si="6">SUM(H7+O7+V7)</f>
        <v>85</v>
      </c>
    </row>
    <row r="8" spans="1:29" x14ac:dyDescent="0.3">
      <c r="A8" s="30" t="s">
        <v>66</v>
      </c>
      <c r="B8" s="34"/>
      <c r="C8" s="1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1"/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0"/>
      <c r="Q8" s="8">
        <v>0</v>
      </c>
      <c r="R8" s="8">
        <v>0</v>
      </c>
      <c r="S8" s="8">
        <v>0</v>
      </c>
      <c r="T8" s="8">
        <v>0</v>
      </c>
      <c r="U8" s="8">
        <v>0</v>
      </c>
      <c r="V8" s="19">
        <v>0</v>
      </c>
      <c r="X8" s="18">
        <f t="shared" si="1"/>
        <v>0</v>
      </c>
      <c r="Y8" s="8">
        <f t="shared" si="2"/>
        <v>0</v>
      </c>
      <c r="Z8" s="8">
        <f t="shared" si="3"/>
        <v>0</v>
      </c>
      <c r="AA8" s="8">
        <f t="shared" si="4"/>
        <v>0</v>
      </c>
      <c r="AB8" s="8">
        <f t="shared" si="5"/>
        <v>0</v>
      </c>
      <c r="AC8" s="19">
        <f t="shared" si="6"/>
        <v>0</v>
      </c>
    </row>
    <row r="9" spans="1:29" x14ac:dyDescent="0.3">
      <c r="A9" s="30" t="s">
        <v>40</v>
      </c>
      <c r="B9" s="34"/>
      <c r="C9" s="18">
        <v>154</v>
      </c>
      <c r="D9" s="8">
        <v>103</v>
      </c>
      <c r="E9" s="8">
        <v>24</v>
      </c>
      <c r="F9" s="8">
        <v>27</v>
      </c>
      <c r="G9" s="8">
        <v>431</v>
      </c>
      <c r="H9" s="8">
        <v>162</v>
      </c>
      <c r="I9" s="11"/>
      <c r="J9" s="9">
        <v>18</v>
      </c>
      <c r="K9" s="9">
        <v>15</v>
      </c>
      <c r="L9" s="9">
        <v>0</v>
      </c>
      <c r="M9" s="9">
        <v>3</v>
      </c>
      <c r="N9" s="9">
        <v>48</v>
      </c>
      <c r="O9" s="9">
        <v>22</v>
      </c>
      <c r="P9" s="11"/>
      <c r="Q9" s="9">
        <v>26</v>
      </c>
      <c r="R9" s="9">
        <v>11</v>
      </c>
      <c r="S9" s="9">
        <v>9</v>
      </c>
      <c r="T9" s="9">
        <v>6</v>
      </c>
      <c r="U9" s="9">
        <v>60</v>
      </c>
      <c r="V9" s="20">
        <v>31</v>
      </c>
      <c r="X9" s="18">
        <f t="shared" si="1"/>
        <v>198</v>
      </c>
      <c r="Y9" s="8">
        <f t="shared" si="2"/>
        <v>129</v>
      </c>
      <c r="Z9" s="8">
        <f t="shared" si="3"/>
        <v>33</v>
      </c>
      <c r="AA9" s="8">
        <f t="shared" si="4"/>
        <v>36</v>
      </c>
      <c r="AB9" s="8">
        <f t="shared" si="5"/>
        <v>539</v>
      </c>
      <c r="AC9" s="19">
        <f t="shared" si="6"/>
        <v>215</v>
      </c>
    </row>
    <row r="10" spans="1:29" x14ac:dyDescent="0.3">
      <c r="A10" s="30" t="s">
        <v>41</v>
      </c>
      <c r="B10" s="34"/>
      <c r="C10" s="18">
        <v>128</v>
      </c>
      <c r="D10" s="8">
        <v>88</v>
      </c>
      <c r="E10" s="8">
        <v>23</v>
      </c>
      <c r="F10" s="8">
        <v>17</v>
      </c>
      <c r="G10" s="8">
        <v>290</v>
      </c>
      <c r="H10" s="8">
        <v>106</v>
      </c>
      <c r="I10" s="11"/>
      <c r="J10" s="8">
        <v>24</v>
      </c>
      <c r="K10" s="8">
        <v>21</v>
      </c>
      <c r="L10" s="8">
        <v>0</v>
      </c>
      <c r="M10" s="8">
        <v>3</v>
      </c>
      <c r="N10" s="8">
        <v>64</v>
      </c>
      <c r="O10" s="8">
        <v>14</v>
      </c>
      <c r="P10" s="11"/>
      <c r="Q10" s="8">
        <v>43</v>
      </c>
      <c r="R10" s="8">
        <v>22</v>
      </c>
      <c r="S10" s="8">
        <v>11</v>
      </c>
      <c r="T10" s="8">
        <v>10</v>
      </c>
      <c r="U10" s="8">
        <v>70</v>
      </c>
      <c r="V10" s="19">
        <v>39</v>
      </c>
      <c r="X10" s="18">
        <f t="shared" si="1"/>
        <v>195</v>
      </c>
      <c r="Y10" s="8">
        <f t="shared" si="2"/>
        <v>131</v>
      </c>
      <c r="Z10" s="8">
        <f t="shared" si="3"/>
        <v>34</v>
      </c>
      <c r="AA10" s="8">
        <f t="shared" si="4"/>
        <v>30</v>
      </c>
      <c r="AB10" s="8">
        <f t="shared" si="5"/>
        <v>424</v>
      </c>
      <c r="AC10" s="19">
        <f t="shared" si="6"/>
        <v>159</v>
      </c>
    </row>
    <row r="11" spans="1:29" x14ac:dyDescent="0.3">
      <c r="A11" s="30" t="s">
        <v>67</v>
      </c>
      <c r="B11" s="34"/>
      <c r="C11" s="18">
        <v>18</v>
      </c>
      <c r="D11" s="8">
        <v>4</v>
      </c>
      <c r="E11" s="8">
        <v>6</v>
      </c>
      <c r="F11" s="8">
        <v>8</v>
      </c>
      <c r="G11" s="8">
        <v>17</v>
      </c>
      <c r="H11" s="8">
        <v>29</v>
      </c>
      <c r="I11" s="11"/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1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19">
        <v>0</v>
      </c>
      <c r="X11" s="18">
        <f t="shared" si="1"/>
        <v>18</v>
      </c>
      <c r="Y11" s="8">
        <f t="shared" si="2"/>
        <v>4</v>
      </c>
      <c r="Z11" s="8">
        <f t="shared" si="3"/>
        <v>6</v>
      </c>
      <c r="AA11" s="8">
        <f t="shared" si="4"/>
        <v>8</v>
      </c>
      <c r="AB11" s="8">
        <f t="shared" si="5"/>
        <v>17</v>
      </c>
      <c r="AC11" s="19">
        <f t="shared" si="6"/>
        <v>29</v>
      </c>
    </row>
    <row r="12" spans="1:29" x14ac:dyDescent="0.3">
      <c r="A12" s="30" t="s">
        <v>45</v>
      </c>
      <c r="B12" s="34"/>
      <c r="C12" s="18">
        <v>98</v>
      </c>
      <c r="D12" s="8">
        <v>46</v>
      </c>
      <c r="E12" s="8">
        <v>33</v>
      </c>
      <c r="F12" s="8">
        <v>19</v>
      </c>
      <c r="G12" s="8">
        <v>165</v>
      </c>
      <c r="H12" s="8">
        <v>103</v>
      </c>
      <c r="I12" s="11"/>
      <c r="J12" s="8">
        <v>12</v>
      </c>
      <c r="K12" s="8">
        <v>7</v>
      </c>
      <c r="L12" s="8">
        <v>3</v>
      </c>
      <c r="M12" s="8">
        <v>2</v>
      </c>
      <c r="N12" s="8">
        <v>25</v>
      </c>
      <c r="O12" s="8">
        <v>12</v>
      </c>
      <c r="P12" s="11"/>
      <c r="Q12" s="8">
        <v>27</v>
      </c>
      <c r="R12" s="8">
        <v>13</v>
      </c>
      <c r="S12" s="8">
        <v>6</v>
      </c>
      <c r="T12" s="8">
        <v>8</v>
      </c>
      <c r="U12" s="8">
        <v>38</v>
      </c>
      <c r="V12" s="19">
        <v>26</v>
      </c>
      <c r="X12" s="18">
        <f t="shared" si="1"/>
        <v>137</v>
      </c>
      <c r="Y12" s="8">
        <f t="shared" si="2"/>
        <v>66</v>
      </c>
      <c r="Z12" s="8">
        <f t="shared" si="3"/>
        <v>42</v>
      </c>
      <c r="AA12" s="8">
        <f t="shared" si="4"/>
        <v>29</v>
      </c>
      <c r="AB12" s="8">
        <f t="shared" si="5"/>
        <v>228</v>
      </c>
      <c r="AC12" s="19">
        <f t="shared" si="6"/>
        <v>141</v>
      </c>
    </row>
    <row r="13" spans="1:29" x14ac:dyDescent="0.3">
      <c r="A13" s="30" t="s">
        <v>47</v>
      </c>
      <c r="B13" s="34"/>
      <c r="C13" s="18">
        <v>43</v>
      </c>
      <c r="D13" s="8">
        <v>20</v>
      </c>
      <c r="E13" s="8">
        <v>10</v>
      </c>
      <c r="F13" s="8">
        <v>13</v>
      </c>
      <c r="G13" s="8">
        <v>75</v>
      </c>
      <c r="H13" s="8">
        <v>48</v>
      </c>
      <c r="I13" s="11"/>
      <c r="J13" s="8">
        <v>5</v>
      </c>
      <c r="K13" s="8">
        <v>2</v>
      </c>
      <c r="L13" s="8">
        <v>1</v>
      </c>
      <c r="M13" s="8">
        <v>2</v>
      </c>
      <c r="N13" s="8">
        <v>11</v>
      </c>
      <c r="O13" s="8">
        <v>4</v>
      </c>
      <c r="P13" s="10"/>
      <c r="Q13" s="8">
        <v>9</v>
      </c>
      <c r="R13" s="8">
        <v>4</v>
      </c>
      <c r="S13" s="8">
        <v>3</v>
      </c>
      <c r="T13" s="8">
        <v>2</v>
      </c>
      <c r="U13" s="8">
        <v>9</v>
      </c>
      <c r="V13" s="19">
        <v>7</v>
      </c>
      <c r="X13" s="18">
        <f t="shared" si="1"/>
        <v>57</v>
      </c>
      <c r="Y13" s="8">
        <f t="shared" si="2"/>
        <v>26</v>
      </c>
      <c r="Z13" s="8">
        <f t="shared" si="3"/>
        <v>14</v>
      </c>
      <c r="AA13" s="8">
        <f t="shared" si="4"/>
        <v>17</v>
      </c>
      <c r="AB13" s="8">
        <f t="shared" si="5"/>
        <v>95</v>
      </c>
      <c r="AC13" s="19">
        <f t="shared" si="6"/>
        <v>59</v>
      </c>
    </row>
    <row r="14" spans="1:29" x14ac:dyDescent="0.3">
      <c r="A14" s="30" t="s">
        <v>50</v>
      </c>
      <c r="B14" s="34"/>
      <c r="C14" s="18">
        <v>17</v>
      </c>
      <c r="D14" s="8">
        <v>3</v>
      </c>
      <c r="E14" s="8">
        <v>6</v>
      </c>
      <c r="F14" s="8">
        <v>8</v>
      </c>
      <c r="G14" s="8">
        <v>16</v>
      </c>
      <c r="H14" s="8">
        <v>28</v>
      </c>
      <c r="I14" s="10"/>
      <c r="J14" s="8">
        <v>2</v>
      </c>
      <c r="K14" s="8">
        <v>1</v>
      </c>
      <c r="L14" s="8">
        <v>0</v>
      </c>
      <c r="M14" s="8">
        <v>1</v>
      </c>
      <c r="N14" s="8">
        <v>7</v>
      </c>
      <c r="O14" s="8">
        <v>7</v>
      </c>
      <c r="P14" s="10"/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19">
        <v>0</v>
      </c>
      <c r="X14" s="18">
        <f t="shared" si="1"/>
        <v>19</v>
      </c>
      <c r="Y14" s="8">
        <f t="shared" si="2"/>
        <v>4</v>
      </c>
      <c r="Z14" s="8">
        <f t="shared" si="3"/>
        <v>6</v>
      </c>
      <c r="AA14" s="8">
        <f t="shared" si="4"/>
        <v>9</v>
      </c>
      <c r="AB14" s="8">
        <f t="shared" si="5"/>
        <v>23</v>
      </c>
      <c r="AC14" s="19">
        <f t="shared" si="6"/>
        <v>35</v>
      </c>
    </row>
    <row r="15" spans="1:29" x14ac:dyDescent="0.3">
      <c r="A15" s="30" t="s">
        <v>51</v>
      </c>
      <c r="B15" s="34"/>
      <c r="C15" s="18">
        <v>34</v>
      </c>
      <c r="D15" s="8">
        <v>18</v>
      </c>
      <c r="E15" s="8">
        <v>10</v>
      </c>
      <c r="F15" s="8">
        <v>6</v>
      </c>
      <c r="G15" s="8">
        <v>60</v>
      </c>
      <c r="H15" s="8">
        <v>32</v>
      </c>
      <c r="I15" s="11"/>
      <c r="J15" s="8">
        <v>11</v>
      </c>
      <c r="K15" s="8">
        <v>6</v>
      </c>
      <c r="L15" s="8">
        <v>4</v>
      </c>
      <c r="M15" s="8">
        <v>1</v>
      </c>
      <c r="N15" s="8">
        <v>25</v>
      </c>
      <c r="O15" s="8">
        <v>9</v>
      </c>
      <c r="P15" s="11"/>
      <c r="Q15" s="8">
        <v>12</v>
      </c>
      <c r="R15" s="8">
        <v>7</v>
      </c>
      <c r="S15" s="8">
        <v>2</v>
      </c>
      <c r="T15" s="8">
        <v>3</v>
      </c>
      <c r="U15" s="8">
        <v>17</v>
      </c>
      <c r="V15" s="19">
        <v>12</v>
      </c>
      <c r="X15" s="18">
        <f t="shared" si="1"/>
        <v>57</v>
      </c>
      <c r="Y15" s="8">
        <f t="shared" si="2"/>
        <v>31</v>
      </c>
      <c r="Z15" s="8">
        <f t="shared" si="3"/>
        <v>16</v>
      </c>
      <c r="AA15" s="8">
        <f t="shared" si="4"/>
        <v>10</v>
      </c>
      <c r="AB15" s="8">
        <f t="shared" si="5"/>
        <v>102</v>
      </c>
      <c r="AC15" s="19">
        <f t="shared" si="6"/>
        <v>53</v>
      </c>
    </row>
    <row r="16" spans="1:29" x14ac:dyDescent="0.3">
      <c r="A16" s="30" t="s">
        <v>52</v>
      </c>
      <c r="B16" s="34"/>
      <c r="C16" s="18">
        <v>17</v>
      </c>
      <c r="D16" s="8">
        <v>5</v>
      </c>
      <c r="E16" s="8">
        <v>1</v>
      </c>
      <c r="F16" s="8">
        <v>11</v>
      </c>
      <c r="G16" s="8">
        <v>21</v>
      </c>
      <c r="H16" s="8">
        <v>36</v>
      </c>
      <c r="I16" s="10"/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0"/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19">
        <v>0</v>
      </c>
      <c r="X16" s="18">
        <f t="shared" si="1"/>
        <v>17</v>
      </c>
      <c r="Y16" s="8">
        <f t="shared" si="2"/>
        <v>5</v>
      </c>
      <c r="Z16" s="8">
        <f t="shared" si="3"/>
        <v>1</v>
      </c>
      <c r="AA16" s="8">
        <f t="shared" si="4"/>
        <v>11</v>
      </c>
      <c r="AB16" s="8">
        <f t="shared" si="5"/>
        <v>21</v>
      </c>
      <c r="AC16" s="19">
        <f t="shared" si="6"/>
        <v>36</v>
      </c>
    </row>
    <row r="17" spans="1:29" x14ac:dyDescent="0.3">
      <c r="A17" s="30" t="s">
        <v>53</v>
      </c>
      <c r="B17" s="34"/>
      <c r="C17" s="18">
        <v>29</v>
      </c>
      <c r="D17" s="8">
        <v>14</v>
      </c>
      <c r="E17" s="8">
        <v>6</v>
      </c>
      <c r="F17" s="8">
        <v>9</v>
      </c>
      <c r="G17" s="8">
        <v>55</v>
      </c>
      <c r="H17" s="8">
        <v>43</v>
      </c>
      <c r="I17" s="11"/>
      <c r="J17" s="8">
        <v>3</v>
      </c>
      <c r="K17" s="8">
        <v>2</v>
      </c>
      <c r="L17" s="8">
        <v>0</v>
      </c>
      <c r="M17" s="8">
        <v>1</v>
      </c>
      <c r="N17" s="8">
        <v>7</v>
      </c>
      <c r="O17" s="8">
        <v>2</v>
      </c>
      <c r="P17" s="10"/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9">
        <v>0</v>
      </c>
      <c r="X17" s="18">
        <f t="shared" si="1"/>
        <v>32</v>
      </c>
      <c r="Y17" s="8">
        <f t="shared" si="2"/>
        <v>16</v>
      </c>
      <c r="Z17" s="8">
        <f t="shared" si="3"/>
        <v>6</v>
      </c>
      <c r="AA17" s="8">
        <f t="shared" si="4"/>
        <v>10</v>
      </c>
      <c r="AB17" s="8">
        <f t="shared" si="5"/>
        <v>62</v>
      </c>
      <c r="AC17" s="19">
        <f t="shared" si="6"/>
        <v>45</v>
      </c>
    </row>
    <row r="18" spans="1:29" x14ac:dyDescent="0.3">
      <c r="A18" s="30" t="s">
        <v>35</v>
      </c>
      <c r="B18" s="34"/>
      <c r="C18" s="18">
        <v>48</v>
      </c>
      <c r="D18" s="8">
        <v>27</v>
      </c>
      <c r="E18" s="8">
        <v>14</v>
      </c>
      <c r="F18" s="8">
        <v>7</v>
      </c>
      <c r="G18" s="8">
        <v>95</v>
      </c>
      <c r="H18" s="8">
        <v>49</v>
      </c>
      <c r="I18" s="10"/>
      <c r="J18" s="8">
        <v>6</v>
      </c>
      <c r="K18" s="8">
        <v>5</v>
      </c>
      <c r="L18" s="8">
        <v>0</v>
      </c>
      <c r="M18" s="8">
        <v>1</v>
      </c>
      <c r="N18" s="8">
        <v>18</v>
      </c>
      <c r="O18" s="8">
        <v>9</v>
      </c>
      <c r="P18" s="10"/>
      <c r="Q18" s="8">
        <v>9</v>
      </c>
      <c r="R18" s="8">
        <v>1</v>
      </c>
      <c r="S18" s="8">
        <v>4</v>
      </c>
      <c r="T18" s="8">
        <v>4</v>
      </c>
      <c r="U18" s="8">
        <v>9</v>
      </c>
      <c r="V18" s="19">
        <v>14</v>
      </c>
      <c r="X18" s="18">
        <f t="shared" si="1"/>
        <v>63</v>
      </c>
      <c r="Y18" s="8">
        <f t="shared" si="2"/>
        <v>33</v>
      </c>
      <c r="Z18" s="8">
        <f t="shared" si="3"/>
        <v>18</v>
      </c>
      <c r="AA18" s="8">
        <f t="shared" si="4"/>
        <v>12</v>
      </c>
      <c r="AB18" s="8">
        <f t="shared" si="5"/>
        <v>122</v>
      </c>
      <c r="AC18" s="19">
        <f t="shared" si="6"/>
        <v>72</v>
      </c>
    </row>
    <row r="19" spans="1:29" x14ac:dyDescent="0.3">
      <c r="A19" s="74" t="s">
        <v>112</v>
      </c>
      <c r="B19" s="75">
        <v>0</v>
      </c>
      <c r="C19" s="76">
        <v>22</v>
      </c>
      <c r="D19" s="77">
        <v>9</v>
      </c>
      <c r="E19" s="77">
        <v>8</v>
      </c>
      <c r="F19" s="77">
        <v>5</v>
      </c>
      <c r="G19" s="77">
        <v>32</v>
      </c>
      <c r="H19" s="77">
        <v>31</v>
      </c>
      <c r="I19" s="77"/>
      <c r="J19" s="77">
        <v>3</v>
      </c>
      <c r="K19" s="77">
        <v>2</v>
      </c>
      <c r="L19" s="77">
        <v>0</v>
      </c>
      <c r="M19" s="77">
        <v>1</v>
      </c>
      <c r="N19" s="77">
        <v>5</v>
      </c>
      <c r="O19" s="77">
        <v>4</v>
      </c>
      <c r="P19" s="77"/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8">
        <v>0</v>
      </c>
      <c r="W19" s="79"/>
      <c r="X19" s="76">
        <f t="shared" si="1"/>
        <v>25</v>
      </c>
      <c r="Y19" s="77">
        <f t="shared" si="2"/>
        <v>11</v>
      </c>
      <c r="Z19" s="77">
        <f t="shared" si="3"/>
        <v>8</v>
      </c>
      <c r="AA19" s="77">
        <f t="shared" si="4"/>
        <v>6</v>
      </c>
      <c r="AB19" s="77">
        <f t="shared" si="5"/>
        <v>37</v>
      </c>
      <c r="AC19" s="78">
        <f t="shared" si="6"/>
        <v>35</v>
      </c>
    </row>
    <row r="20" spans="1:29" ht="15" thickBot="1" x14ac:dyDescent="0.35">
      <c r="A20" s="31" t="s">
        <v>68</v>
      </c>
      <c r="B20" s="35"/>
      <c r="C20" s="22">
        <f t="shared" ref="C20:H20" si="7">SUM(C6:C19)</f>
        <v>746</v>
      </c>
      <c r="D20" s="23">
        <f t="shared" si="7"/>
        <v>396</v>
      </c>
      <c r="E20" s="23">
        <f t="shared" si="7"/>
        <v>172</v>
      </c>
      <c r="F20" s="23">
        <f t="shared" si="7"/>
        <v>178</v>
      </c>
      <c r="G20" s="23">
        <f t="shared" si="7"/>
        <v>1423</v>
      </c>
      <c r="H20" s="23">
        <f t="shared" si="7"/>
        <v>836</v>
      </c>
      <c r="I20" s="24"/>
      <c r="J20" s="23">
        <f t="shared" ref="J20:O20" si="8">SUM(J6:J19)</f>
        <v>94</v>
      </c>
      <c r="K20" s="23">
        <f t="shared" si="8"/>
        <v>67</v>
      </c>
      <c r="L20" s="23">
        <f t="shared" si="8"/>
        <v>10</v>
      </c>
      <c r="M20" s="23">
        <f t="shared" si="8"/>
        <v>17</v>
      </c>
      <c r="N20" s="23">
        <f t="shared" si="8"/>
        <v>235</v>
      </c>
      <c r="O20" s="23">
        <f t="shared" si="8"/>
        <v>99</v>
      </c>
      <c r="P20" s="24"/>
      <c r="Q20" s="23">
        <f t="shared" ref="Q20:V20" si="9">SUM(Q6:Q19)</f>
        <v>126</v>
      </c>
      <c r="R20" s="23">
        <f t="shared" si="9"/>
        <v>58</v>
      </c>
      <c r="S20" s="23">
        <f t="shared" si="9"/>
        <v>35</v>
      </c>
      <c r="T20" s="23">
        <f t="shared" si="9"/>
        <v>33</v>
      </c>
      <c r="U20" s="23">
        <f t="shared" si="9"/>
        <v>203</v>
      </c>
      <c r="V20" s="25">
        <f t="shared" si="9"/>
        <v>129</v>
      </c>
      <c r="X20" s="22">
        <f t="shared" si="1"/>
        <v>966</v>
      </c>
      <c r="Y20" s="23">
        <f t="shared" si="2"/>
        <v>521</v>
      </c>
      <c r="Z20" s="23">
        <f t="shared" si="3"/>
        <v>217</v>
      </c>
      <c r="AA20" s="23">
        <f t="shared" si="4"/>
        <v>228</v>
      </c>
      <c r="AB20" s="23">
        <f t="shared" si="5"/>
        <v>1861</v>
      </c>
      <c r="AC20" s="25">
        <f t="shared" si="6"/>
        <v>1064</v>
      </c>
    </row>
    <row r="21" spans="1:29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9" ht="15" thickBot="1" x14ac:dyDescent="0.35">
      <c r="A22" s="36" t="s">
        <v>60</v>
      </c>
      <c r="B22" s="37"/>
      <c r="C22" s="13" t="s">
        <v>55</v>
      </c>
      <c r="D22" s="13" t="s">
        <v>55</v>
      </c>
      <c r="E22" s="13" t="s">
        <v>56</v>
      </c>
      <c r="F22" s="13" t="s">
        <v>57</v>
      </c>
      <c r="G22" s="13" t="s">
        <v>57</v>
      </c>
      <c r="H22" s="13" t="s">
        <v>58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9" x14ac:dyDescent="0.3">
      <c r="A23" s="5" t="s">
        <v>69</v>
      </c>
      <c r="B23" s="38"/>
      <c r="C23" s="14">
        <v>4</v>
      </c>
      <c r="D23" s="15">
        <v>4</v>
      </c>
      <c r="E23" s="15">
        <v>0</v>
      </c>
      <c r="F23" s="15">
        <v>0</v>
      </c>
      <c r="G23" s="15">
        <v>12</v>
      </c>
      <c r="H23" s="17">
        <v>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9" x14ac:dyDescent="0.3">
      <c r="A24" s="5" t="s">
        <v>70</v>
      </c>
      <c r="B24" s="38"/>
      <c r="C24" s="18">
        <v>1</v>
      </c>
      <c r="D24" s="8">
        <v>1</v>
      </c>
      <c r="E24" s="8">
        <v>0</v>
      </c>
      <c r="F24" s="8">
        <v>0</v>
      </c>
      <c r="G24" s="8">
        <v>2</v>
      </c>
      <c r="H24" s="19">
        <v>1</v>
      </c>
    </row>
    <row r="25" spans="1:29" x14ac:dyDescent="0.3">
      <c r="A25" s="5" t="s">
        <v>71</v>
      </c>
      <c r="B25" s="38"/>
      <c r="C25" s="49">
        <v>12</v>
      </c>
      <c r="D25" s="50">
        <v>7</v>
      </c>
      <c r="E25" s="50">
        <v>4</v>
      </c>
      <c r="F25" s="50">
        <v>1</v>
      </c>
      <c r="G25" s="50">
        <v>22</v>
      </c>
      <c r="H25" s="51">
        <v>9</v>
      </c>
    </row>
    <row r="26" spans="1:29" x14ac:dyDescent="0.3">
      <c r="A26" s="39" t="s">
        <v>83</v>
      </c>
      <c r="B26" s="48"/>
      <c r="C26" s="52">
        <f>SUM(C23:C25)</f>
        <v>17</v>
      </c>
      <c r="D26" s="52">
        <f t="shared" ref="D26:H26" si="10">SUM(D23:D25)</f>
        <v>12</v>
      </c>
      <c r="E26" s="52">
        <f t="shared" si="10"/>
        <v>4</v>
      </c>
      <c r="F26" s="52">
        <f t="shared" si="10"/>
        <v>1</v>
      </c>
      <c r="G26" s="52">
        <f t="shared" si="10"/>
        <v>36</v>
      </c>
      <c r="H26" s="52">
        <f t="shared" si="10"/>
        <v>14</v>
      </c>
    </row>
    <row r="28" spans="1:29" ht="15" thickBot="1" x14ac:dyDescent="0.35">
      <c r="A28" s="36"/>
      <c r="B28" s="37"/>
      <c r="C28" s="13" t="s">
        <v>55</v>
      </c>
      <c r="D28" s="13" t="s">
        <v>55</v>
      </c>
      <c r="E28" s="13" t="s">
        <v>56</v>
      </c>
      <c r="F28" s="13" t="s">
        <v>57</v>
      </c>
      <c r="G28" s="13" t="s">
        <v>57</v>
      </c>
      <c r="H28" s="13" t="s">
        <v>58</v>
      </c>
    </row>
    <row r="29" spans="1:29" ht="15" thickBot="1" x14ac:dyDescent="0.35">
      <c r="A29" s="53" t="s">
        <v>72</v>
      </c>
      <c r="B29" s="54"/>
      <c r="C29" s="55">
        <f>SUM(C20+J20+Q20+C23+C24+C25)</f>
        <v>983</v>
      </c>
      <c r="D29" s="56">
        <f>SUM(D20+K20+R20+D23+D24+D25)</f>
        <v>533</v>
      </c>
      <c r="E29" s="56">
        <f t="shared" ref="E29:H29" si="11">SUM(E20+L20+S20+E23+E24+E25)</f>
        <v>221</v>
      </c>
      <c r="F29" s="56">
        <f t="shared" si="11"/>
        <v>229</v>
      </c>
      <c r="G29" s="56">
        <f t="shared" si="11"/>
        <v>1897</v>
      </c>
      <c r="H29" s="57">
        <f t="shared" si="11"/>
        <v>1078</v>
      </c>
    </row>
    <row r="31" spans="1:29" ht="15" thickBot="1" x14ac:dyDescent="0.35">
      <c r="A31" s="36" t="s">
        <v>81</v>
      </c>
      <c r="B31" s="37"/>
      <c r="C31" s="13" t="s">
        <v>55</v>
      </c>
      <c r="D31" s="13" t="s">
        <v>55</v>
      </c>
      <c r="E31" s="13" t="s">
        <v>56</v>
      </c>
      <c r="F31" s="13" t="s">
        <v>57</v>
      </c>
      <c r="G31" s="13" t="s">
        <v>57</v>
      </c>
      <c r="H31" s="13" t="s">
        <v>58</v>
      </c>
    </row>
    <row r="32" spans="1:29" x14ac:dyDescent="0.3">
      <c r="A32" s="5" t="s">
        <v>39</v>
      </c>
      <c r="B32" s="12"/>
      <c r="C32" s="14">
        <v>62</v>
      </c>
      <c r="D32" s="15">
        <v>37</v>
      </c>
      <c r="E32" s="15">
        <v>13</v>
      </c>
      <c r="F32" s="15">
        <v>12</v>
      </c>
      <c r="G32" s="15">
        <v>134</v>
      </c>
      <c r="H32" s="17">
        <v>49</v>
      </c>
    </row>
    <row r="33" spans="1:8" x14ac:dyDescent="0.3">
      <c r="A33" s="5" t="s">
        <v>73</v>
      </c>
      <c r="B33" s="12"/>
      <c r="C33" s="18">
        <v>2</v>
      </c>
      <c r="D33" s="8">
        <v>0</v>
      </c>
      <c r="E33" s="8">
        <v>2</v>
      </c>
      <c r="F33" s="8">
        <v>0</v>
      </c>
      <c r="G33" s="8">
        <v>1</v>
      </c>
      <c r="H33" s="19">
        <v>1</v>
      </c>
    </row>
    <row r="34" spans="1:8" x14ac:dyDescent="0.3">
      <c r="A34" s="5" t="s">
        <v>44</v>
      </c>
      <c r="B34" s="12"/>
      <c r="C34" s="18">
        <v>19</v>
      </c>
      <c r="D34" s="8">
        <v>9</v>
      </c>
      <c r="E34" s="8">
        <v>5</v>
      </c>
      <c r="F34" s="8">
        <v>5</v>
      </c>
      <c r="G34" s="8">
        <v>22</v>
      </c>
      <c r="H34" s="19">
        <v>17</v>
      </c>
    </row>
    <row r="35" spans="1:8" x14ac:dyDescent="0.3">
      <c r="A35" s="5" t="s">
        <v>46</v>
      </c>
      <c r="B35" s="12"/>
      <c r="C35" s="18">
        <v>5</v>
      </c>
      <c r="D35" s="8">
        <v>3</v>
      </c>
      <c r="E35" s="8">
        <v>0</v>
      </c>
      <c r="F35" s="8">
        <v>2</v>
      </c>
      <c r="G35" s="8">
        <v>7</v>
      </c>
      <c r="H35" s="19">
        <v>3</v>
      </c>
    </row>
    <row r="36" spans="1:8" x14ac:dyDescent="0.3">
      <c r="A36" s="5" t="s">
        <v>48</v>
      </c>
      <c r="B36" s="12"/>
      <c r="C36" s="18">
        <v>24</v>
      </c>
      <c r="D36" s="8">
        <v>12</v>
      </c>
      <c r="E36" s="8">
        <v>8</v>
      </c>
      <c r="F36" s="8">
        <v>4</v>
      </c>
      <c r="G36" s="8">
        <v>32</v>
      </c>
      <c r="H36" s="19">
        <v>13</v>
      </c>
    </row>
    <row r="37" spans="1:8" x14ac:dyDescent="0.3">
      <c r="A37" s="5" t="s">
        <v>49</v>
      </c>
      <c r="B37" s="12"/>
      <c r="C37" s="18">
        <v>3</v>
      </c>
      <c r="D37" s="8">
        <v>0</v>
      </c>
      <c r="E37" s="8">
        <v>2</v>
      </c>
      <c r="F37" s="8">
        <v>1</v>
      </c>
      <c r="G37" s="8">
        <v>3</v>
      </c>
      <c r="H37" s="19">
        <v>5</v>
      </c>
    </row>
    <row r="38" spans="1:8" x14ac:dyDescent="0.3">
      <c r="A38" s="5" t="s">
        <v>109</v>
      </c>
      <c r="B38" s="12"/>
      <c r="C38" s="49">
        <v>6</v>
      </c>
      <c r="D38" s="50">
        <v>0</v>
      </c>
      <c r="E38" s="50">
        <v>4</v>
      </c>
      <c r="F38" s="50">
        <v>2</v>
      </c>
      <c r="G38" s="50">
        <v>3</v>
      </c>
      <c r="H38" s="51">
        <v>9</v>
      </c>
    </row>
    <row r="39" spans="1:8" x14ac:dyDescent="0.3">
      <c r="A39" s="5" t="s">
        <v>113</v>
      </c>
      <c r="B39" s="12"/>
      <c r="C39" s="49">
        <v>24</v>
      </c>
      <c r="D39" s="50">
        <v>12</v>
      </c>
      <c r="E39" s="50">
        <v>6</v>
      </c>
      <c r="F39" s="50">
        <v>6</v>
      </c>
      <c r="G39" s="50">
        <v>51</v>
      </c>
      <c r="H39" s="51">
        <v>25</v>
      </c>
    </row>
    <row r="40" spans="1:8" ht="15" thickBot="1" x14ac:dyDescent="0.35">
      <c r="A40" s="39" t="s">
        <v>74</v>
      </c>
      <c r="B40" s="21"/>
      <c r="C40" s="22">
        <f t="shared" ref="C40:H40" si="12">SUM(C32:C39)</f>
        <v>145</v>
      </c>
      <c r="D40" s="23">
        <f t="shared" si="12"/>
        <v>73</v>
      </c>
      <c r="E40" s="23">
        <f t="shared" si="12"/>
        <v>40</v>
      </c>
      <c r="F40" s="23">
        <f t="shared" si="12"/>
        <v>32</v>
      </c>
      <c r="G40" s="23">
        <f t="shared" si="12"/>
        <v>253</v>
      </c>
      <c r="H40" s="25">
        <f t="shared" si="12"/>
        <v>122</v>
      </c>
    </row>
    <row r="42" spans="1:8" ht="15" thickBot="1" x14ac:dyDescent="0.35">
      <c r="A42" s="36"/>
      <c r="B42" s="37"/>
      <c r="C42" s="13" t="s">
        <v>55</v>
      </c>
      <c r="D42" s="13" t="s">
        <v>55</v>
      </c>
      <c r="E42" s="13" t="s">
        <v>56</v>
      </c>
      <c r="F42" s="13" t="s">
        <v>57</v>
      </c>
      <c r="G42" s="13" t="s">
        <v>57</v>
      </c>
      <c r="H42" s="13" t="s">
        <v>58</v>
      </c>
    </row>
    <row r="43" spans="1:8" ht="15" thickBot="1" x14ac:dyDescent="0.35">
      <c r="A43" s="42" t="s">
        <v>75</v>
      </c>
      <c r="B43" s="43"/>
      <c r="C43" s="44">
        <f>SUM(C29+C40)</f>
        <v>1128</v>
      </c>
      <c r="D43" s="45">
        <f t="shared" ref="D43:H43" si="13">SUM(D29+D40)</f>
        <v>606</v>
      </c>
      <c r="E43" s="45">
        <f t="shared" si="13"/>
        <v>261</v>
      </c>
      <c r="F43" s="45">
        <f t="shared" si="13"/>
        <v>261</v>
      </c>
      <c r="G43" s="45">
        <f t="shared" si="13"/>
        <v>2150</v>
      </c>
      <c r="H43" s="46">
        <f t="shared" si="13"/>
        <v>1200</v>
      </c>
    </row>
    <row r="44" spans="1:8" ht="15" thickBot="1" x14ac:dyDescent="0.35">
      <c r="A44" s="39" t="s">
        <v>82</v>
      </c>
      <c r="B44" s="12"/>
      <c r="C44" s="40">
        <v>100</v>
      </c>
      <c r="D44" s="47">
        <f>SUM(D43/C43)*100</f>
        <v>53.723404255319153</v>
      </c>
      <c r="E44" s="47">
        <f>SUM(E43/C43)*100</f>
        <v>23.138297872340424</v>
      </c>
      <c r="F44" s="47">
        <f>SUM(F43/C43)*100</f>
        <v>23.138297872340424</v>
      </c>
      <c r="G44" s="70">
        <f>SUM(G43/C43)</f>
        <v>1.9060283687943262</v>
      </c>
      <c r="H44" s="41">
        <f>SUM(H43/C43)</f>
        <v>1.0638297872340425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Advocaat per seizoen</vt:lpstr>
      <vt:lpstr>Advocaat in cijfers</vt:lpstr>
      <vt:lpstr>Blad3</vt:lpstr>
    </vt:vector>
  </TitlesOfParts>
  <Company>WPG Uitgevers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Holstein</dc:creator>
  <cp:lastModifiedBy>Dick Holstein</cp:lastModifiedBy>
  <dcterms:created xsi:type="dcterms:W3CDTF">2020-12-19T21:08:51Z</dcterms:created>
  <dcterms:modified xsi:type="dcterms:W3CDTF">2026-06-26T14:24:54Z</dcterms:modified>
</cp:coreProperties>
</file>