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ck Holstein\Desktop\Kernbestanden\voetbalstatistieken\"/>
    </mc:Choice>
  </mc:AlternateContent>
  <xr:revisionPtr revIDLastSave="0" documentId="13_ncr:1_{6CBD40BB-D066-4215-82AA-D6E54C874BEC}" xr6:coauthVersionLast="47" xr6:coauthVersionMax="47" xr10:uidLastSave="{00000000-0000-0000-0000-000000000000}"/>
  <bookViews>
    <workbookView xWindow="1152" yWindow="0" windowWidth="18108" windowHeight="12240" xr2:uid="{00000000-000D-0000-FFFF-FFFF00000000}"/>
  </bookViews>
  <sheets>
    <sheet name="Koeman per seizoen" sheetId="1" r:id="rId1"/>
    <sheet name="Koeman in cijfers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2" l="1"/>
  <c r="E21" i="2"/>
  <c r="F21" i="2"/>
  <c r="G21" i="2"/>
  <c r="H21" i="2"/>
  <c r="C21" i="2"/>
  <c r="G44" i="1"/>
  <c r="H44" i="1"/>
  <c r="I44" i="1"/>
  <c r="J44" i="1"/>
  <c r="K44" i="1"/>
  <c r="F44" i="1"/>
  <c r="X5" i="2"/>
  <c r="Y5" i="2"/>
  <c r="Z5" i="2"/>
  <c r="AA5" i="2"/>
  <c r="AB5" i="2"/>
  <c r="AC5" i="2"/>
  <c r="X6" i="2"/>
  <c r="Y6" i="2"/>
  <c r="Z6" i="2"/>
  <c r="AA6" i="2"/>
  <c r="AB6" i="2"/>
  <c r="AC6" i="2"/>
  <c r="X7" i="2"/>
  <c r="Y7" i="2"/>
  <c r="Z7" i="2"/>
  <c r="AA7" i="2"/>
  <c r="AB7" i="2"/>
  <c r="AC7" i="2"/>
  <c r="X8" i="2"/>
  <c r="Y8" i="2"/>
  <c r="Z8" i="2"/>
  <c r="AA8" i="2"/>
  <c r="AB8" i="2"/>
  <c r="AC8" i="2"/>
  <c r="X9" i="2"/>
  <c r="Y9" i="2"/>
  <c r="Z9" i="2"/>
  <c r="AA9" i="2"/>
  <c r="AB9" i="2"/>
  <c r="AC9" i="2"/>
  <c r="X10" i="2"/>
  <c r="Y10" i="2"/>
  <c r="Z10" i="2"/>
  <c r="AA10" i="2"/>
  <c r="AB10" i="2"/>
  <c r="AC10" i="2"/>
  <c r="X11" i="2"/>
  <c r="Y11" i="2"/>
  <c r="Z11" i="2"/>
  <c r="AA11" i="2"/>
  <c r="AB11" i="2"/>
  <c r="AC11" i="2"/>
  <c r="X12" i="2"/>
  <c r="Y12" i="2"/>
  <c r="Z12" i="2"/>
  <c r="AA12" i="2"/>
  <c r="AB12" i="2"/>
  <c r="AC12" i="2"/>
  <c r="X13" i="2"/>
  <c r="Y13" i="2"/>
  <c r="Z13" i="2"/>
  <c r="AA13" i="2"/>
  <c r="AB13" i="2"/>
  <c r="AC13" i="2"/>
  <c r="X14" i="2"/>
  <c r="Y14" i="2"/>
  <c r="Z14" i="2"/>
  <c r="AA14" i="2"/>
  <c r="AB14" i="2"/>
  <c r="AC14" i="2"/>
  <c r="K38" i="1"/>
  <c r="J38" i="1"/>
  <c r="I38" i="1"/>
  <c r="H38" i="1"/>
  <c r="G38" i="1"/>
  <c r="F38" i="1"/>
  <c r="D28" i="2"/>
  <c r="E28" i="2"/>
  <c r="F28" i="2"/>
  <c r="G28" i="2"/>
  <c r="H28" i="2"/>
  <c r="C28" i="2"/>
  <c r="V15" i="2" l="1"/>
  <c r="U15" i="2"/>
  <c r="T15" i="2"/>
  <c r="S15" i="2"/>
  <c r="R15" i="2"/>
  <c r="Q15" i="2"/>
  <c r="O15" i="2"/>
  <c r="N15" i="2"/>
  <c r="M15" i="2"/>
  <c r="L15" i="2"/>
  <c r="K15" i="2"/>
  <c r="J15" i="2"/>
  <c r="H15" i="2"/>
  <c r="G15" i="2"/>
  <c r="F15" i="2"/>
  <c r="E15" i="2"/>
  <c r="D15" i="2"/>
  <c r="C15" i="2"/>
  <c r="Y15" i="2" l="1"/>
  <c r="D24" i="2" s="1"/>
  <c r="D31" i="2" s="1"/>
  <c r="Z15" i="2"/>
  <c r="E24" i="2" s="1"/>
  <c r="E31" i="2" s="1"/>
  <c r="AA15" i="2"/>
  <c r="F24" i="2" s="1"/>
  <c r="F31" i="2" s="1"/>
  <c r="AC15" i="2"/>
  <c r="H24" i="2" s="1"/>
  <c r="H31" i="2" s="1"/>
  <c r="X15" i="2"/>
  <c r="C24" i="2" s="1"/>
  <c r="C31" i="2" s="1"/>
  <c r="AB15" i="2"/>
  <c r="G24" i="2" s="1"/>
  <c r="G31" i="2" s="1"/>
  <c r="N38" i="1"/>
  <c r="O38" i="1"/>
  <c r="P38" i="1"/>
  <c r="Q38" i="1"/>
  <c r="R38" i="1"/>
  <c r="M38" i="1"/>
  <c r="U38" i="1"/>
  <c r="V38" i="1"/>
  <c r="W38" i="1"/>
  <c r="X38" i="1"/>
  <c r="Y38" i="1"/>
  <c r="T38" i="1"/>
  <c r="F32" i="2" l="1"/>
  <c r="E32" i="2"/>
  <c r="H32" i="2"/>
  <c r="D32" i="2"/>
  <c r="G32" i="2"/>
</calcChain>
</file>

<file path=xl/sharedStrings.xml><?xml version="1.0" encoding="utf-8"?>
<sst xmlns="http://schemas.openxmlformats.org/spreadsheetml/2006/main" count="206" uniqueCount="76">
  <si>
    <t>1999/00</t>
  </si>
  <si>
    <t>2000/01</t>
  </si>
  <si>
    <t>2001/02</t>
  </si>
  <si>
    <t>2002/03</t>
  </si>
  <si>
    <t>2005/06</t>
  </si>
  <si>
    <t>2009/10</t>
  </si>
  <si>
    <t>2010/11</t>
  </si>
  <si>
    <t>2011/12</t>
  </si>
  <si>
    <t>2012/13</t>
  </si>
  <si>
    <t>2013/14</t>
  </si>
  <si>
    <t>2014/15</t>
  </si>
  <si>
    <t>2015/16</t>
  </si>
  <si>
    <t>geboren:</t>
  </si>
  <si>
    <t>Wedstrijden als hoofdcoach</t>
  </si>
  <si>
    <t>Nederland</t>
  </si>
  <si>
    <t>w</t>
  </si>
  <si>
    <t>g</t>
  </si>
  <si>
    <t>v</t>
  </si>
  <si>
    <t>t</t>
  </si>
  <si>
    <t>Europa Cup</t>
  </si>
  <si>
    <t>Extra's</t>
  </si>
  <si>
    <t>nationale beker</t>
  </si>
  <si>
    <t>Totaal</t>
  </si>
  <si>
    <t>Totaal clubniveau</t>
  </si>
  <si>
    <t>Totaal interlands</t>
  </si>
  <si>
    <t>Totaal carrière</t>
  </si>
  <si>
    <t>Clubs</t>
  </si>
  <si>
    <t>Nationale competitie</t>
  </si>
  <si>
    <t>Nationale beker</t>
  </si>
  <si>
    <t>Interlands</t>
  </si>
  <si>
    <t>in % en gem.</t>
  </si>
  <si>
    <t>Totaal extra's</t>
  </si>
  <si>
    <t>eerste</t>
  </si>
  <si>
    <t>laatste</t>
  </si>
  <si>
    <t>NED</t>
  </si>
  <si>
    <t>competitie/interlands</t>
  </si>
  <si>
    <t>seizoen</t>
  </si>
  <si>
    <t>club</t>
  </si>
  <si>
    <t>land</t>
  </si>
  <si>
    <t>2006/07</t>
  </si>
  <si>
    <t>2007/08</t>
  </si>
  <si>
    <t>2008/09</t>
  </si>
  <si>
    <t>2021/22</t>
  </si>
  <si>
    <t>Feyenoord</t>
  </si>
  <si>
    <t>2003/04</t>
  </si>
  <si>
    <t>2004/05</t>
  </si>
  <si>
    <t>2016/17</t>
  </si>
  <si>
    <t>2017/18</t>
  </si>
  <si>
    <t>2018/19</t>
  </si>
  <si>
    <t>2019/20</t>
  </si>
  <si>
    <t>2020/21</t>
  </si>
  <si>
    <t>Ronald Koeman</t>
  </si>
  <si>
    <t>21 maart 1963 in Zaandam</t>
  </si>
  <si>
    <t>2022/23</t>
  </si>
  <si>
    <t>2023/24</t>
  </si>
  <si>
    <t>2024/25</t>
  </si>
  <si>
    <t>2025/26</t>
  </si>
  <si>
    <t>SPA</t>
  </si>
  <si>
    <t>Vitesse</t>
  </si>
  <si>
    <t>Ajax</t>
  </si>
  <si>
    <t>Benfica</t>
  </si>
  <si>
    <t>POR</t>
  </si>
  <si>
    <t>PSV</t>
  </si>
  <si>
    <t>Valencia</t>
  </si>
  <si>
    <t>AZ</t>
  </si>
  <si>
    <t>Southampton</t>
  </si>
  <si>
    <t>ENG</t>
  </si>
  <si>
    <t>Everton</t>
  </si>
  <si>
    <t>Barcelona</t>
  </si>
  <si>
    <t>Ronald Koeman in cijfers</t>
  </si>
  <si>
    <t>Spaanse Super Cup</t>
  </si>
  <si>
    <t>Johan Cruijff Schaal</t>
  </si>
  <si>
    <t>Portugese Super Cup</t>
  </si>
  <si>
    <t>Stand: 1 juli 2026</t>
  </si>
  <si>
    <t>niet actief</t>
  </si>
  <si>
    <t>2002,'04, '09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</si>
</sst>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13]d\ mmmm\ yyyy;@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0" fillId="0" borderId="1" xfId="0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0" fillId="0" borderId="2" xfId="0" applyBorder="1"/>
    <xf numFmtId="0" fontId="2" fillId="4" borderId="3" xfId="0" applyFont="1" applyFill="1" applyBorder="1" applyAlignment="1">
      <alignment horizontal="center"/>
    </xf>
    <xf numFmtId="0" fontId="3" fillId="0" borderId="2" xfId="0" applyFont="1" applyBorder="1"/>
    <xf numFmtId="0" fontId="2" fillId="3" borderId="1" xfId="0" applyFont="1" applyFill="1" applyBorder="1"/>
    <xf numFmtId="0" fontId="2" fillId="3" borderId="3" xfId="0" applyFont="1" applyFill="1" applyBorder="1" applyAlignment="1">
      <alignment horizontal="center"/>
    </xf>
    <xf numFmtId="0" fontId="4" fillId="4" borderId="3" xfId="0" applyFont="1" applyFill="1" applyBorder="1"/>
    <xf numFmtId="0" fontId="3" fillId="0" borderId="10" xfId="0" applyFont="1" applyBorder="1"/>
    <xf numFmtId="0" fontId="4" fillId="3" borderId="3" xfId="0" applyFont="1" applyFill="1" applyBorder="1"/>
    <xf numFmtId="0" fontId="3" fillId="4" borderId="7" xfId="0" applyFont="1" applyFill="1" applyBorder="1"/>
    <xf numFmtId="0" fontId="2" fillId="4" borderId="0" xfId="0" applyFont="1" applyFill="1"/>
    <xf numFmtId="0" fontId="0" fillId="3" borderId="0" xfId="0" applyFill="1"/>
    <xf numFmtId="0" fontId="0" fillId="4" borderId="2" xfId="0" applyFill="1" applyBorder="1"/>
    <xf numFmtId="0" fontId="3" fillId="0" borderId="1" xfId="0" applyFont="1" applyBorder="1"/>
    <xf numFmtId="0" fontId="3" fillId="0" borderId="11" xfId="0" applyFont="1" applyBorder="1" applyAlignment="1">
      <alignment horizontal="center"/>
    </xf>
    <xf numFmtId="0" fontId="3" fillId="0" borderId="3" xfId="0" applyFont="1" applyBorder="1"/>
    <xf numFmtId="0" fontId="0" fillId="0" borderId="14" xfId="0" applyBorder="1"/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64" fontId="3" fillId="0" borderId="12" xfId="0" applyNumberFormat="1" applyFont="1" applyBorder="1" applyAlignment="1">
      <alignment horizontal="center"/>
    </xf>
    <xf numFmtId="0" fontId="0" fillId="4" borderId="0" xfId="0" applyFill="1"/>
    <xf numFmtId="0" fontId="3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2" xfId="0" applyFont="1" applyBorder="1"/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3" fillId="4" borderId="1" xfId="0" applyFont="1" applyFill="1" applyBorder="1"/>
    <xf numFmtId="0" fontId="3" fillId="0" borderId="1" xfId="0" applyFont="1" applyBorder="1" applyAlignment="1">
      <alignment horizontal="left"/>
    </xf>
    <xf numFmtId="2" fontId="3" fillId="0" borderId="12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165" fontId="0" fillId="0" borderId="0" xfId="0" applyNumberFormat="1" applyAlignment="1">
      <alignment horizontal="left"/>
    </xf>
    <xf numFmtId="14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0" borderId="6" xfId="0" applyFont="1" applyBorder="1"/>
    <xf numFmtId="0" fontId="6" fillId="0" borderId="18" xfId="0" applyFont="1" applyBorder="1"/>
    <xf numFmtId="14" fontId="7" fillId="3" borderId="1" xfId="0" applyNumberFormat="1" applyFont="1" applyFill="1" applyBorder="1" applyAlignment="1">
      <alignment horizontal="center"/>
    </xf>
    <xf numFmtId="0" fontId="7" fillId="0" borderId="1" xfId="0" applyFont="1" applyBorder="1"/>
    <xf numFmtId="0" fontId="7" fillId="3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0" xfId="0" applyFont="1"/>
    <xf numFmtId="0" fontId="7" fillId="0" borderId="21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9" xfId="0" applyFont="1" applyBorder="1"/>
    <xf numFmtId="0" fontId="7" fillId="4" borderId="6" xfId="0" applyFont="1" applyFill="1" applyBorder="1"/>
    <xf numFmtId="0" fontId="7" fillId="0" borderId="4" xfId="0" applyFont="1" applyBorder="1" applyAlignment="1">
      <alignment horizontal="center"/>
    </xf>
    <xf numFmtId="14" fontId="3" fillId="3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/>
    <xf numFmtId="0" fontId="7" fillId="0" borderId="6" xfId="0" applyFont="1" applyBorder="1"/>
    <xf numFmtId="0" fontId="7" fillId="0" borderId="18" xfId="0" applyFont="1" applyBorder="1"/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8" xfId="0" applyFont="1" applyBorder="1"/>
    <xf numFmtId="0" fontId="7" fillId="4" borderId="5" xfId="0" applyFont="1" applyFill="1" applyBorder="1"/>
    <xf numFmtId="0" fontId="7" fillId="0" borderId="23" xfId="0" applyFont="1" applyBorder="1"/>
    <xf numFmtId="0" fontId="3" fillId="0" borderId="2" xfId="0" applyFont="1" applyBorder="1"/>
    <xf numFmtId="0" fontId="3" fillId="0" borderId="6" xfId="0" applyFont="1" applyBorder="1"/>
    <xf numFmtId="0" fontId="3" fillId="0" borderId="18" xfId="0" applyFont="1" applyBorder="1"/>
    <xf numFmtId="0" fontId="0" fillId="4" borderId="0" xfId="0" applyFill="1" applyBorder="1"/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3" fillId="0" borderId="13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4"/>
  <sheetViews>
    <sheetView tabSelected="1" topLeftCell="A24" workbookViewId="0">
      <selection activeCell="O40" sqref="O40"/>
    </sheetView>
  </sheetViews>
  <sheetFormatPr defaultRowHeight="14.4" x14ac:dyDescent="0.3"/>
  <cols>
    <col min="1" max="1" width="12.5546875" customWidth="1"/>
    <col min="2" max="2" width="28.33203125" customWidth="1"/>
    <col min="3" max="3" width="6.6640625" customWidth="1"/>
    <col min="4" max="5" width="12.109375" style="2" customWidth="1"/>
    <col min="6" max="9" width="4.6640625" style="2" customWidth="1"/>
    <col min="10" max="10" width="4.77734375" style="2" customWidth="1"/>
    <col min="11" max="11" width="4.6640625" style="2" customWidth="1"/>
    <col min="12" max="12" width="0.88671875" customWidth="1"/>
    <col min="13" max="18" width="4.6640625" customWidth="1"/>
    <col min="19" max="19" width="0.88671875" customWidth="1"/>
    <col min="20" max="24" width="4.6640625" customWidth="1"/>
    <col min="25" max="25" width="4.6640625" style="2" customWidth="1"/>
  </cols>
  <sheetData>
    <row r="1" spans="1:25" ht="18" x14ac:dyDescent="0.35">
      <c r="A1" s="1" t="s">
        <v>51</v>
      </c>
    </row>
    <row r="2" spans="1:25" x14ac:dyDescent="0.3">
      <c r="A2" t="s">
        <v>12</v>
      </c>
      <c r="B2" s="47" t="s">
        <v>52</v>
      </c>
    </row>
    <row r="3" spans="1:25" x14ac:dyDescent="0.3">
      <c r="A3" t="s">
        <v>13</v>
      </c>
    </row>
    <row r="4" spans="1:25" x14ac:dyDescent="0.3">
      <c r="A4" t="s">
        <v>73</v>
      </c>
    </row>
    <row r="6" spans="1:25" x14ac:dyDescent="0.3">
      <c r="A6" s="5"/>
      <c r="B6" s="5"/>
      <c r="C6" s="5"/>
      <c r="D6" s="6"/>
      <c r="E6" s="6"/>
      <c r="F6" s="36" t="s">
        <v>35</v>
      </c>
      <c r="G6" s="6"/>
      <c r="H6" s="6"/>
      <c r="I6" s="6"/>
      <c r="J6" s="6"/>
      <c r="K6" s="6"/>
      <c r="L6" s="5"/>
      <c r="M6" s="5" t="s">
        <v>21</v>
      </c>
      <c r="N6" s="5"/>
      <c r="O6" s="5"/>
      <c r="P6" s="5"/>
      <c r="Q6" s="5"/>
      <c r="R6" s="5"/>
      <c r="S6" s="5"/>
      <c r="T6" s="5" t="s">
        <v>19</v>
      </c>
      <c r="U6" s="5"/>
      <c r="V6" s="5"/>
      <c r="W6" s="5"/>
      <c r="X6" s="5"/>
      <c r="Y6" s="6"/>
    </row>
    <row r="7" spans="1:25" x14ac:dyDescent="0.3">
      <c r="A7" s="5" t="s">
        <v>36</v>
      </c>
      <c r="B7" s="5" t="s">
        <v>37</v>
      </c>
      <c r="C7" s="5" t="s">
        <v>38</v>
      </c>
      <c r="D7" s="6" t="s">
        <v>32</v>
      </c>
      <c r="E7" s="6" t="s">
        <v>33</v>
      </c>
      <c r="F7" s="6" t="s">
        <v>15</v>
      </c>
      <c r="G7" s="6" t="s">
        <v>15</v>
      </c>
      <c r="H7" s="6" t="s">
        <v>16</v>
      </c>
      <c r="I7" s="6" t="s">
        <v>17</v>
      </c>
      <c r="J7" s="6" t="s">
        <v>17</v>
      </c>
      <c r="K7" s="6" t="s">
        <v>18</v>
      </c>
      <c r="L7" s="5"/>
      <c r="M7" s="6" t="s">
        <v>15</v>
      </c>
      <c r="N7" s="6" t="s">
        <v>15</v>
      </c>
      <c r="O7" s="6" t="s">
        <v>16</v>
      </c>
      <c r="P7" s="6" t="s">
        <v>17</v>
      </c>
      <c r="Q7" s="6" t="s">
        <v>17</v>
      </c>
      <c r="R7" s="6" t="s">
        <v>18</v>
      </c>
      <c r="S7" s="5"/>
      <c r="T7" s="6" t="s">
        <v>15</v>
      </c>
      <c r="U7" s="6" t="s">
        <v>15</v>
      </c>
      <c r="V7" s="6" t="s">
        <v>16</v>
      </c>
      <c r="W7" s="6" t="s">
        <v>17</v>
      </c>
      <c r="X7" s="6" t="s">
        <v>17</v>
      </c>
      <c r="Y7" s="6" t="s">
        <v>18</v>
      </c>
    </row>
    <row r="8" spans="1:25" s="57" customFormat="1" x14ac:dyDescent="0.3">
      <c r="A8" s="53" t="s">
        <v>0</v>
      </c>
      <c r="B8" s="53" t="s">
        <v>58</v>
      </c>
      <c r="C8" s="53" t="s">
        <v>34</v>
      </c>
      <c r="D8" s="52">
        <v>36551</v>
      </c>
      <c r="E8" s="55"/>
      <c r="F8" s="54">
        <v>16</v>
      </c>
      <c r="G8" s="54">
        <v>9</v>
      </c>
      <c r="H8" s="54">
        <v>4</v>
      </c>
      <c r="I8" s="54">
        <v>3</v>
      </c>
      <c r="J8" s="54">
        <v>32</v>
      </c>
      <c r="K8" s="54">
        <v>16</v>
      </c>
      <c r="L8" s="54"/>
      <c r="M8" s="54">
        <v>3</v>
      </c>
      <c r="N8" s="54">
        <v>2</v>
      </c>
      <c r="O8" s="54">
        <v>0</v>
      </c>
      <c r="P8" s="54">
        <v>1</v>
      </c>
      <c r="Q8" s="54">
        <v>3</v>
      </c>
      <c r="R8" s="54">
        <v>1</v>
      </c>
      <c r="S8" s="56"/>
      <c r="T8" s="56"/>
      <c r="U8" s="56"/>
      <c r="V8" s="56"/>
      <c r="W8" s="56"/>
      <c r="X8" s="56"/>
      <c r="Y8" s="56"/>
    </row>
    <row r="9" spans="1:25" s="57" customFormat="1" x14ac:dyDescent="0.3">
      <c r="A9" s="53" t="s">
        <v>1</v>
      </c>
      <c r="B9" s="53" t="s">
        <v>58</v>
      </c>
      <c r="C9" s="53" t="s">
        <v>34</v>
      </c>
      <c r="D9" s="55"/>
      <c r="E9" s="55"/>
      <c r="F9" s="54">
        <v>34</v>
      </c>
      <c r="G9" s="54">
        <v>16</v>
      </c>
      <c r="H9" s="54">
        <v>11</v>
      </c>
      <c r="I9" s="54">
        <v>7</v>
      </c>
      <c r="J9" s="54">
        <v>56</v>
      </c>
      <c r="K9" s="54">
        <v>43</v>
      </c>
      <c r="L9" s="54"/>
      <c r="M9" s="54">
        <v>3</v>
      </c>
      <c r="N9" s="54">
        <v>2</v>
      </c>
      <c r="O9" s="54">
        <v>1</v>
      </c>
      <c r="P9" s="54">
        <v>0</v>
      </c>
      <c r="Q9" s="54">
        <v>4</v>
      </c>
      <c r="R9" s="54">
        <v>2</v>
      </c>
      <c r="S9" s="54"/>
      <c r="T9" s="54">
        <v>4</v>
      </c>
      <c r="U9" s="54">
        <v>1</v>
      </c>
      <c r="V9" s="54">
        <v>2</v>
      </c>
      <c r="W9" s="54">
        <v>1</v>
      </c>
      <c r="X9" s="54">
        <v>5</v>
      </c>
      <c r="Y9" s="54">
        <v>3</v>
      </c>
    </row>
    <row r="10" spans="1:25" s="57" customFormat="1" x14ac:dyDescent="0.3">
      <c r="A10" s="53" t="s">
        <v>2</v>
      </c>
      <c r="B10" s="53" t="s">
        <v>58</v>
      </c>
      <c r="C10" s="53" t="s">
        <v>34</v>
      </c>
      <c r="D10" s="55"/>
      <c r="E10" s="52">
        <v>37227</v>
      </c>
      <c r="F10" s="54">
        <v>15</v>
      </c>
      <c r="G10" s="54">
        <v>7</v>
      </c>
      <c r="H10" s="54">
        <v>5</v>
      </c>
      <c r="I10" s="54">
        <v>3</v>
      </c>
      <c r="J10" s="54">
        <v>16</v>
      </c>
      <c r="K10" s="54">
        <v>10</v>
      </c>
      <c r="L10" s="54"/>
      <c r="M10" s="54">
        <v>4</v>
      </c>
      <c r="N10" s="54">
        <v>3</v>
      </c>
      <c r="O10" s="54">
        <v>0</v>
      </c>
      <c r="P10" s="54">
        <v>1</v>
      </c>
      <c r="Q10" s="54">
        <v>16</v>
      </c>
      <c r="R10" s="54">
        <v>2</v>
      </c>
      <c r="S10" s="56"/>
      <c r="T10" s="56"/>
      <c r="U10" s="56"/>
      <c r="V10" s="56"/>
      <c r="W10" s="56"/>
      <c r="X10" s="56"/>
      <c r="Y10" s="56"/>
    </row>
    <row r="11" spans="1:25" s="57" customFormat="1" x14ac:dyDescent="0.3">
      <c r="A11" s="53"/>
      <c r="B11" s="53" t="s">
        <v>59</v>
      </c>
      <c r="C11" s="53" t="s">
        <v>34</v>
      </c>
      <c r="D11" s="52">
        <v>37229</v>
      </c>
      <c r="E11" s="55"/>
      <c r="F11" s="54">
        <v>20</v>
      </c>
      <c r="G11" s="54">
        <v>13</v>
      </c>
      <c r="H11" s="54">
        <v>5</v>
      </c>
      <c r="I11" s="54">
        <v>2</v>
      </c>
      <c r="J11" s="54">
        <v>42</v>
      </c>
      <c r="K11" s="54">
        <v>16</v>
      </c>
      <c r="L11" s="54"/>
      <c r="M11" s="54">
        <v>4</v>
      </c>
      <c r="N11" s="54">
        <v>4</v>
      </c>
      <c r="O11" s="54">
        <v>0</v>
      </c>
      <c r="P11" s="54">
        <v>0</v>
      </c>
      <c r="Q11" s="54">
        <v>14</v>
      </c>
      <c r="R11" s="54">
        <v>5</v>
      </c>
      <c r="S11" s="56"/>
      <c r="T11" s="56"/>
      <c r="U11" s="56"/>
      <c r="V11" s="56"/>
      <c r="W11" s="56"/>
      <c r="X11" s="56"/>
      <c r="Y11" s="56"/>
    </row>
    <row r="12" spans="1:25" s="57" customFormat="1" x14ac:dyDescent="0.3">
      <c r="A12" s="53" t="s">
        <v>3</v>
      </c>
      <c r="B12" s="53" t="s">
        <v>59</v>
      </c>
      <c r="C12" s="53" t="s">
        <v>34</v>
      </c>
      <c r="D12" s="55"/>
      <c r="E12" s="55"/>
      <c r="F12" s="54">
        <v>34</v>
      </c>
      <c r="G12" s="54">
        <v>26</v>
      </c>
      <c r="H12" s="54">
        <v>5</v>
      </c>
      <c r="I12" s="54">
        <v>3</v>
      </c>
      <c r="J12" s="54">
        <v>96</v>
      </c>
      <c r="K12" s="54">
        <v>32</v>
      </c>
      <c r="L12" s="54"/>
      <c r="M12" s="54">
        <v>3</v>
      </c>
      <c r="N12" s="54">
        <v>2</v>
      </c>
      <c r="O12" s="54">
        <v>0</v>
      </c>
      <c r="P12" s="54">
        <v>1</v>
      </c>
      <c r="Q12" s="54">
        <v>5</v>
      </c>
      <c r="R12" s="54">
        <v>2</v>
      </c>
      <c r="S12" s="54"/>
      <c r="T12" s="54">
        <v>14</v>
      </c>
      <c r="U12" s="54">
        <v>3</v>
      </c>
      <c r="V12" s="54">
        <v>8</v>
      </c>
      <c r="W12" s="54">
        <v>3</v>
      </c>
      <c r="X12" s="54">
        <v>14</v>
      </c>
      <c r="Y12" s="54">
        <v>13</v>
      </c>
    </row>
    <row r="13" spans="1:25" s="57" customFormat="1" x14ac:dyDescent="0.3">
      <c r="A13" s="53" t="s">
        <v>44</v>
      </c>
      <c r="B13" s="53" t="s">
        <v>59</v>
      </c>
      <c r="C13" s="53" t="s">
        <v>34</v>
      </c>
      <c r="D13" s="55"/>
      <c r="E13" s="55"/>
      <c r="F13" s="54">
        <v>34</v>
      </c>
      <c r="G13" s="54">
        <v>25</v>
      </c>
      <c r="H13" s="54">
        <v>5</v>
      </c>
      <c r="I13" s="54">
        <v>4</v>
      </c>
      <c r="J13" s="54">
        <v>79</v>
      </c>
      <c r="K13" s="54">
        <v>31</v>
      </c>
      <c r="L13" s="54"/>
      <c r="M13" s="54">
        <v>1</v>
      </c>
      <c r="N13" s="54">
        <v>0</v>
      </c>
      <c r="O13" s="54">
        <v>0</v>
      </c>
      <c r="P13" s="54">
        <v>1</v>
      </c>
      <c r="Q13" s="54">
        <v>0</v>
      </c>
      <c r="R13" s="54">
        <v>1</v>
      </c>
      <c r="S13" s="54"/>
      <c r="T13" s="54">
        <v>8</v>
      </c>
      <c r="U13" s="54">
        <v>3</v>
      </c>
      <c r="V13" s="54">
        <v>1</v>
      </c>
      <c r="W13" s="54">
        <v>4</v>
      </c>
      <c r="X13" s="70">
        <v>9</v>
      </c>
      <c r="Y13" s="54">
        <v>9</v>
      </c>
    </row>
    <row r="14" spans="1:25" s="57" customFormat="1" x14ac:dyDescent="0.3">
      <c r="A14" s="53" t="s">
        <v>45</v>
      </c>
      <c r="B14" s="53" t="s">
        <v>59</v>
      </c>
      <c r="C14" s="53" t="s">
        <v>34</v>
      </c>
      <c r="D14" s="55"/>
      <c r="E14" s="52">
        <v>38407</v>
      </c>
      <c r="F14" s="54">
        <v>22</v>
      </c>
      <c r="G14" s="54">
        <v>14</v>
      </c>
      <c r="H14" s="54">
        <v>5</v>
      </c>
      <c r="I14" s="54">
        <v>3</v>
      </c>
      <c r="J14" s="54">
        <v>48</v>
      </c>
      <c r="K14" s="54">
        <v>20</v>
      </c>
      <c r="L14" s="54"/>
      <c r="M14" s="54">
        <v>1</v>
      </c>
      <c r="N14" s="54">
        <v>1</v>
      </c>
      <c r="O14" s="54">
        <v>0</v>
      </c>
      <c r="P14" s="54">
        <v>0</v>
      </c>
      <c r="Q14" s="54">
        <v>2</v>
      </c>
      <c r="R14" s="54">
        <v>0</v>
      </c>
      <c r="S14" s="54"/>
      <c r="T14" s="54">
        <v>8</v>
      </c>
      <c r="U14" s="54">
        <v>2</v>
      </c>
      <c r="V14" s="54">
        <v>1</v>
      </c>
      <c r="W14" s="54">
        <v>5</v>
      </c>
      <c r="X14" s="54">
        <v>8</v>
      </c>
      <c r="Y14" s="54">
        <v>13</v>
      </c>
    </row>
    <row r="15" spans="1:25" s="57" customFormat="1" x14ac:dyDescent="0.3">
      <c r="A15" s="53" t="s">
        <v>4</v>
      </c>
      <c r="B15" s="53" t="s">
        <v>60</v>
      </c>
      <c r="C15" s="53" t="s">
        <v>61</v>
      </c>
      <c r="D15" s="52">
        <v>38577</v>
      </c>
      <c r="E15" s="52">
        <v>38844</v>
      </c>
      <c r="F15" s="54">
        <v>34</v>
      </c>
      <c r="G15" s="54">
        <v>20</v>
      </c>
      <c r="H15" s="54">
        <v>7</v>
      </c>
      <c r="I15" s="54">
        <v>7</v>
      </c>
      <c r="J15" s="54">
        <v>51</v>
      </c>
      <c r="K15" s="54">
        <v>29</v>
      </c>
      <c r="L15" s="54"/>
      <c r="M15" s="54">
        <v>4</v>
      </c>
      <c r="N15" s="54">
        <v>2</v>
      </c>
      <c r="O15" s="54">
        <v>1</v>
      </c>
      <c r="P15" s="54">
        <v>1</v>
      </c>
      <c r="Q15" s="54">
        <v>4</v>
      </c>
      <c r="R15" s="54">
        <v>2</v>
      </c>
      <c r="S15" s="54"/>
      <c r="T15" s="54">
        <v>10</v>
      </c>
      <c r="U15" s="54">
        <v>4</v>
      </c>
      <c r="V15" s="54">
        <v>3</v>
      </c>
      <c r="W15" s="54">
        <v>3</v>
      </c>
      <c r="X15" s="54">
        <v>8</v>
      </c>
      <c r="Y15" s="54">
        <v>7</v>
      </c>
    </row>
    <row r="16" spans="1:25" s="57" customFormat="1" x14ac:dyDescent="0.3">
      <c r="A16" s="65" t="s">
        <v>39</v>
      </c>
      <c r="B16" s="53" t="s">
        <v>62</v>
      </c>
      <c r="C16" s="53" t="s">
        <v>34</v>
      </c>
      <c r="D16" s="52">
        <v>38942</v>
      </c>
      <c r="E16" s="55"/>
      <c r="F16" s="54">
        <v>34</v>
      </c>
      <c r="G16" s="54">
        <v>23</v>
      </c>
      <c r="H16" s="54">
        <v>6</v>
      </c>
      <c r="I16" s="54">
        <v>5</v>
      </c>
      <c r="J16" s="54">
        <v>75</v>
      </c>
      <c r="K16" s="54">
        <v>25</v>
      </c>
      <c r="L16" s="54"/>
      <c r="M16" s="54">
        <v>4</v>
      </c>
      <c r="N16" s="54">
        <v>3</v>
      </c>
      <c r="O16" s="54">
        <v>0</v>
      </c>
      <c r="P16" s="54">
        <v>1</v>
      </c>
      <c r="Q16" s="54">
        <v>9</v>
      </c>
      <c r="R16" s="54">
        <v>5</v>
      </c>
      <c r="S16" s="54"/>
      <c r="T16" s="54">
        <v>10</v>
      </c>
      <c r="U16" s="54">
        <v>4</v>
      </c>
      <c r="V16" s="54">
        <v>2</v>
      </c>
      <c r="W16" s="54">
        <v>4</v>
      </c>
      <c r="X16" s="54">
        <v>8</v>
      </c>
      <c r="Y16" s="54">
        <v>11</v>
      </c>
    </row>
    <row r="17" spans="1:25" s="57" customFormat="1" x14ac:dyDescent="0.3">
      <c r="A17" s="53" t="s">
        <v>40</v>
      </c>
      <c r="B17" s="53" t="s">
        <v>62</v>
      </c>
      <c r="C17" s="53" t="s">
        <v>34</v>
      </c>
      <c r="D17" s="55"/>
      <c r="E17" s="52">
        <v>39383</v>
      </c>
      <c r="F17" s="54">
        <v>9</v>
      </c>
      <c r="G17" s="54">
        <v>7</v>
      </c>
      <c r="H17" s="54">
        <v>2</v>
      </c>
      <c r="I17" s="54">
        <v>0</v>
      </c>
      <c r="J17" s="54">
        <v>23</v>
      </c>
      <c r="K17" s="54">
        <v>3</v>
      </c>
      <c r="L17" s="56"/>
      <c r="M17" s="56"/>
      <c r="N17" s="56"/>
      <c r="O17" s="56"/>
      <c r="P17" s="56"/>
      <c r="Q17" s="56"/>
      <c r="R17" s="56"/>
      <c r="S17" s="54"/>
      <c r="T17" s="54">
        <v>3</v>
      </c>
      <c r="U17" s="54">
        <v>1</v>
      </c>
      <c r="V17" s="54">
        <v>1</v>
      </c>
      <c r="W17" s="54">
        <v>1</v>
      </c>
      <c r="X17" s="54">
        <v>2</v>
      </c>
      <c r="Y17" s="54">
        <v>3</v>
      </c>
    </row>
    <row r="18" spans="1:25" s="57" customFormat="1" x14ac:dyDescent="0.3">
      <c r="A18" s="53"/>
      <c r="B18" s="53" t="s">
        <v>63</v>
      </c>
      <c r="C18" s="53" t="s">
        <v>57</v>
      </c>
      <c r="D18" s="52">
        <v>39389</v>
      </c>
      <c r="E18" s="52">
        <v>39558</v>
      </c>
      <c r="F18" s="54">
        <v>23</v>
      </c>
      <c r="G18" s="54">
        <v>5</v>
      </c>
      <c r="H18" s="54">
        <v>6</v>
      </c>
      <c r="I18" s="54">
        <v>12</v>
      </c>
      <c r="J18" s="54">
        <v>21</v>
      </c>
      <c r="K18" s="54">
        <v>35</v>
      </c>
      <c r="L18" s="54"/>
      <c r="M18" s="54">
        <v>9</v>
      </c>
      <c r="N18" s="54">
        <v>7</v>
      </c>
      <c r="O18" s="54">
        <v>1</v>
      </c>
      <c r="P18" s="54">
        <v>1</v>
      </c>
      <c r="Q18" s="54">
        <v>19</v>
      </c>
      <c r="R18" s="54">
        <v>10</v>
      </c>
      <c r="S18" s="54"/>
      <c r="T18" s="54">
        <v>3</v>
      </c>
      <c r="U18" s="54">
        <v>0</v>
      </c>
      <c r="V18" s="54">
        <v>2</v>
      </c>
      <c r="W18" s="54">
        <v>1</v>
      </c>
      <c r="X18" s="54">
        <v>0</v>
      </c>
      <c r="Y18" s="54">
        <v>2</v>
      </c>
    </row>
    <row r="19" spans="1:25" s="57" customFormat="1" x14ac:dyDescent="0.3">
      <c r="A19" s="65" t="s">
        <v>41</v>
      </c>
      <c r="B19" s="53" t="s">
        <v>74</v>
      </c>
      <c r="C19" s="53"/>
      <c r="D19" s="48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</row>
    <row r="20" spans="1:25" s="57" customFormat="1" x14ac:dyDescent="0.3">
      <c r="A20" s="53" t="s">
        <v>5</v>
      </c>
      <c r="B20" s="53" t="s">
        <v>64</v>
      </c>
      <c r="C20" s="53" t="s">
        <v>34</v>
      </c>
      <c r="D20" s="52">
        <v>40026</v>
      </c>
      <c r="E20" s="52">
        <v>40151</v>
      </c>
      <c r="F20" s="54">
        <v>15</v>
      </c>
      <c r="G20" s="54">
        <v>7</v>
      </c>
      <c r="H20" s="54">
        <v>1</v>
      </c>
      <c r="I20" s="54">
        <v>7</v>
      </c>
      <c r="J20" s="54">
        <v>27</v>
      </c>
      <c r="K20" s="54">
        <v>20</v>
      </c>
      <c r="L20" s="54"/>
      <c r="M20" s="54">
        <v>2</v>
      </c>
      <c r="N20" s="54">
        <v>2</v>
      </c>
      <c r="O20" s="54">
        <v>0</v>
      </c>
      <c r="P20" s="54">
        <v>0</v>
      </c>
      <c r="Q20" s="54">
        <v>7</v>
      </c>
      <c r="R20" s="54">
        <v>2</v>
      </c>
      <c r="S20" s="54"/>
      <c r="T20" s="54">
        <v>5</v>
      </c>
      <c r="U20" s="54">
        <v>0</v>
      </c>
      <c r="V20" s="54">
        <v>3</v>
      </c>
      <c r="W20" s="54">
        <v>2</v>
      </c>
      <c r="X20" s="54">
        <v>3</v>
      </c>
      <c r="Y20" s="54">
        <v>7</v>
      </c>
    </row>
    <row r="21" spans="1:25" s="57" customFormat="1" x14ac:dyDescent="0.3">
      <c r="A21" s="53" t="s">
        <v>6</v>
      </c>
      <c r="B21" s="53" t="s">
        <v>74</v>
      </c>
      <c r="C21" s="53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</row>
    <row r="22" spans="1:25" s="57" customFormat="1" x14ac:dyDescent="0.3">
      <c r="A22" s="53" t="s">
        <v>7</v>
      </c>
      <c r="B22" s="53" t="s">
        <v>43</v>
      </c>
      <c r="C22" s="53" t="s">
        <v>34</v>
      </c>
      <c r="D22" s="52">
        <v>40760</v>
      </c>
      <c r="E22" s="55"/>
      <c r="F22" s="54">
        <v>34</v>
      </c>
      <c r="G22" s="54">
        <v>21</v>
      </c>
      <c r="H22" s="54">
        <v>7</v>
      </c>
      <c r="I22" s="54">
        <v>6</v>
      </c>
      <c r="J22" s="54">
        <v>70</v>
      </c>
      <c r="K22" s="54">
        <v>37</v>
      </c>
      <c r="L22" s="54"/>
      <c r="M22" s="54">
        <v>2</v>
      </c>
      <c r="N22" s="54">
        <v>1</v>
      </c>
      <c r="O22" s="54">
        <v>0</v>
      </c>
      <c r="P22" s="54">
        <v>1</v>
      </c>
      <c r="Q22" s="54">
        <v>5</v>
      </c>
      <c r="R22" s="54">
        <v>2</v>
      </c>
      <c r="S22" s="49"/>
      <c r="T22" s="49"/>
      <c r="U22" s="49"/>
      <c r="V22" s="49"/>
      <c r="W22" s="49"/>
      <c r="X22" s="49"/>
      <c r="Y22" s="49"/>
    </row>
    <row r="23" spans="1:25" s="57" customFormat="1" x14ac:dyDescent="0.3">
      <c r="A23" s="53" t="s">
        <v>8</v>
      </c>
      <c r="B23" s="53" t="s">
        <v>43</v>
      </c>
      <c r="C23" s="53" t="s">
        <v>34</v>
      </c>
      <c r="D23" s="55"/>
      <c r="E23" s="55"/>
      <c r="F23" s="54">
        <v>34</v>
      </c>
      <c r="G23" s="54">
        <v>21</v>
      </c>
      <c r="H23" s="54">
        <v>6</v>
      </c>
      <c r="I23" s="54">
        <v>7</v>
      </c>
      <c r="J23" s="54">
        <v>64</v>
      </c>
      <c r="K23" s="54">
        <v>38</v>
      </c>
      <c r="L23" s="54"/>
      <c r="M23" s="54">
        <v>4</v>
      </c>
      <c r="N23" s="54">
        <v>2</v>
      </c>
      <c r="O23" s="54">
        <v>1</v>
      </c>
      <c r="P23" s="54">
        <v>1</v>
      </c>
      <c r="Q23" s="54">
        <v>10</v>
      </c>
      <c r="R23" s="54">
        <v>6</v>
      </c>
      <c r="S23" s="54"/>
      <c r="T23" s="54">
        <v>4</v>
      </c>
      <c r="U23" s="54">
        <v>0</v>
      </c>
      <c r="V23" s="54">
        <v>1</v>
      </c>
      <c r="W23" s="54">
        <v>3</v>
      </c>
      <c r="X23" s="54">
        <v>3</v>
      </c>
      <c r="Y23" s="54">
        <v>7</v>
      </c>
    </row>
    <row r="24" spans="1:25" s="57" customFormat="1" x14ac:dyDescent="0.3">
      <c r="A24" s="53" t="s">
        <v>9</v>
      </c>
      <c r="B24" s="53" t="s">
        <v>43</v>
      </c>
      <c r="C24" s="53" t="s">
        <v>34</v>
      </c>
      <c r="D24" s="55"/>
      <c r="E24" s="52">
        <v>41762</v>
      </c>
      <c r="F24" s="54">
        <v>34</v>
      </c>
      <c r="G24" s="54">
        <v>20</v>
      </c>
      <c r="H24" s="54">
        <v>7</v>
      </c>
      <c r="I24" s="54">
        <v>7</v>
      </c>
      <c r="J24" s="54">
        <v>76</v>
      </c>
      <c r="K24" s="54">
        <v>40</v>
      </c>
      <c r="L24" s="54"/>
      <c r="M24" s="54">
        <v>4</v>
      </c>
      <c r="N24" s="54">
        <v>2</v>
      </c>
      <c r="O24" s="54">
        <v>1</v>
      </c>
      <c r="P24" s="54">
        <v>1</v>
      </c>
      <c r="Q24" s="54">
        <v>8</v>
      </c>
      <c r="R24" s="54">
        <v>4</v>
      </c>
      <c r="S24" s="54"/>
      <c r="T24" s="54">
        <v>2</v>
      </c>
      <c r="U24" s="54">
        <v>0</v>
      </c>
      <c r="V24" s="54">
        <v>0</v>
      </c>
      <c r="W24" s="54">
        <v>2</v>
      </c>
      <c r="X24" s="54">
        <v>1</v>
      </c>
      <c r="Y24" s="54">
        <v>3</v>
      </c>
    </row>
    <row r="25" spans="1:25" s="57" customFormat="1" x14ac:dyDescent="0.3">
      <c r="A25" s="53" t="s">
        <v>10</v>
      </c>
      <c r="B25" s="53" t="s">
        <v>65</v>
      </c>
      <c r="C25" s="53" t="s">
        <v>66</v>
      </c>
      <c r="D25" s="52">
        <v>41878</v>
      </c>
      <c r="E25" s="55"/>
      <c r="F25" s="54">
        <v>38</v>
      </c>
      <c r="G25" s="54">
        <v>18</v>
      </c>
      <c r="H25" s="54">
        <v>6</v>
      </c>
      <c r="I25" s="54">
        <v>14</v>
      </c>
      <c r="J25" s="54">
        <v>54</v>
      </c>
      <c r="K25" s="54">
        <v>33</v>
      </c>
      <c r="L25" s="54"/>
      <c r="M25" s="54">
        <v>7</v>
      </c>
      <c r="N25" s="54">
        <v>4</v>
      </c>
      <c r="O25" s="54">
        <v>1</v>
      </c>
      <c r="P25" s="54">
        <v>2</v>
      </c>
      <c r="Q25" s="54">
        <v>11</v>
      </c>
      <c r="R25" s="54">
        <v>8</v>
      </c>
      <c r="S25" s="56"/>
      <c r="T25" s="56"/>
      <c r="U25" s="56"/>
      <c r="V25" s="56"/>
      <c r="W25" s="56"/>
      <c r="X25" s="56"/>
      <c r="Y25" s="56"/>
    </row>
    <row r="26" spans="1:25" s="57" customFormat="1" x14ac:dyDescent="0.3">
      <c r="A26" s="53" t="s">
        <v>11</v>
      </c>
      <c r="B26" s="53" t="s">
        <v>65</v>
      </c>
      <c r="C26" s="53" t="s">
        <v>66</v>
      </c>
      <c r="D26" s="55"/>
      <c r="E26" s="52">
        <v>42505</v>
      </c>
      <c r="F26" s="54">
        <v>38</v>
      </c>
      <c r="G26" s="54">
        <v>18</v>
      </c>
      <c r="H26" s="54">
        <v>9</v>
      </c>
      <c r="I26" s="54">
        <v>11</v>
      </c>
      <c r="J26" s="54">
        <v>59</v>
      </c>
      <c r="K26" s="54">
        <v>41</v>
      </c>
      <c r="L26" s="54"/>
      <c r="M26" s="54">
        <v>4</v>
      </c>
      <c r="N26" s="54">
        <v>2</v>
      </c>
      <c r="O26" s="54">
        <v>0</v>
      </c>
      <c r="P26" s="54">
        <v>2</v>
      </c>
      <c r="Q26" s="54">
        <v>10</v>
      </c>
      <c r="R26" s="54">
        <v>9</v>
      </c>
      <c r="S26" s="56"/>
      <c r="T26" s="56"/>
      <c r="U26" s="56"/>
      <c r="V26" s="56"/>
      <c r="W26" s="56"/>
      <c r="X26" s="56"/>
      <c r="Y26" s="56"/>
    </row>
    <row r="27" spans="1:25" s="57" customFormat="1" x14ac:dyDescent="0.3">
      <c r="A27" s="53" t="s">
        <v>46</v>
      </c>
      <c r="B27" s="53" t="s">
        <v>67</v>
      </c>
      <c r="C27" s="53" t="s">
        <v>66</v>
      </c>
      <c r="D27" s="52">
        <v>42595</v>
      </c>
      <c r="E27" s="55"/>
      <c r="F27" s="54">
        <v>38</v>
      </c>
      <c r="G27" s="54">
        <v>17</v>
      </c>
      <c r="H27" s="54">
        <v>10</v>
      </c>
      <c r="I27" s="54">
        <v>11</v>
      </c>
      <c r="J27" s="54">
        <v>62</v>
      </c>
      <c r="K27" s="54">
        <v>44</v>
      </c>
      <c r="L27" s="54"/>
      <c r="M27" s="54">
        <v>3</v>
      </c>
      <c r="N27" s="54">
        <v>1</v>
      </c>
      <c r="O27" s="54">
        <v>0</v>
      </c>
      <c r="P27" s="54">
        <v>2</v>
      </c>
      <c r="Q27" s="54">
        <v>5</v>
      </c>
      <c r="R27" s="54">
        <v>4</v>
      </c>
      <c r="S27" s="56"/>
      <c r="T27" s="56"/>
      <c r="U27" s="56"/>
      <c r="V27" s="56"/>
      <c r="W27" s="56"/>
      <c r="X27" s="56"/>
      <c r="Y27" s="56"/>
    </row>
    <row r="28" spans="1:25" s="57" customFormat="1" x14ac:dyDescent="0.3">
      <c r="A28" s="53" t="s">
        <v>47</v>
      </c>
      <c r="B28" s="53" t="s">
        <v>67</v>
      </c>
      <c r="C28" s="53" t="s">
        <v>66</v>
      </c>
      <c r="D28" s="55"/>
      <c r="E28" s="52">
        <v>43030</v>
      </c>
      <c r="F28" s="54">
        <v>9</v>
      </c>
      <c r="G28" s="54">
        <v>2</v>
      </c>
      <c r="H28" s="54">
        <v>2</v>
      </c>
      <c r="I28" s="54">
        <v>5</v>
      </c>
      <c r="J28" s="54">
        <v>7</v>
      </c>
      <c r="K28" s="54">
        <v>18</v>
      </c>
      <c r="L28" s="54"/>
      <c r="M28" s="54">
        <v>1</v>
      </c>
      <c r="N28" s="54">
        <v>1</v>
      </c>
      <c r="O28" s="54">
        <v>0</v>
      </c>
      <c r="P28" s="54">
        <v>0</v>
      </c>
      <c r="Q28" s="54">
        <v>3</v>
      </c>
      <c r="R28" s="54">
        <v>0</v>
      </c>
      <c r="S28" s="54"/>
      <c r="T28" s="54">
        <v>7</v>
      </c>
      <c r="U28" s="54">
        <v>3</v>
      </c>
      <c r="V28" s="54">
        <v>2</v>
      </c>
      <c r="W28" s="54">
        <v>2</v>
      </c>
      <c r="X28" s="54">
        <v>8</v>
      </c>
      <c r="Y28" s="54">
        <v>8</v>
      </c>
    </row>
    <row r="29" spans="1:25" x14ac:dyDescent="0.3">
      <c r="A29" s="4"/>
      <c r="B29" s="53" t="s">
        <v>14</v>
      </c>
      <c r="C29" s="53" t="s">
        <v>34</v>
      </c>
      <c r="D29" s="52">
        <v>43182</v>
      </c>
      <c r="E29" s="48"/>
      <c r="F29" s="54">
        <v>4</v>
      </c>
      <c r="G29" s="54">
        <v>1</v>
      </c>
      <c r="H29" s="54">
        <v>2</v>
      </c>
      <c r="I29" s="54">
        <v>1</v>
      </c>
      <c r="J29" s="54">
        <v>5</v>
      </c>
      <c r="K29" s="54">
        <v>3</v>
      </c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</row>
    <row r="30" spans="1:25" s="57" customFormat="1" x14ac:dyDescent="0.3">
      <c r="A30" s="53" t="s">
        <v>48</v>
      </c>
      <c r="B30" s="53" t="s">
        <v>14</v>
      </c>
      <c r="C30" s="53" t="s">
        <v>34</v>
      </c>
      <c r="D30" s="55"/>
      <c r="E30" s="55"/>
      <c r="F30" s="54">
        <v>10</v>
      </c>
      <c r="G30" s="54">
        <v>5</v>
      </c>
      <c r="H30" s="54">
        <v>2</v>
      </c>
      <c r="I30" s="54">
        <v>3</v>
      </c>
      <c r="J30" s="54">
        <v>20</v>
      </c>
      <c r="K30" s="54">
        <v>11</v>
      </c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</row>
    <row r="31" spans="1:25" s="57" customFormat="1" x14ac:dyDescent="0.3">
      <c r="A31" s="53" t="s">
        <v>49</v>
      </c>
      <c r="B31" s="53" t="s">
        <v>14</v>
      </c>
      <c r="C31" s="53" t="s">
        <v>34</v>
      </c>
      <c r="D31" s="55"/>
      <c r="E31" s="52">
        <v>43788</v>
      </c>
      <c r="F31" s="54">
        <v>6</v>
      </c>
      <c r="G31" s="54">
        <v>5</v>
      </c>
      <c r="H31" s="54">
        <v>1</v>
      </c>
      <c r="I31" s="54">
        <v>0</v>
      </c>
      <c r="J31" s="54">
        <v>18</v>
      </c>
      <c r="K31" s="54">
        <v>4</v>
      </c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</row>
    <row r="32" spans="1:25" s="57" customFormat="1" x14ac:dyDescent="0.3">
      <c r="A32" s="53" t="s">
        <v>50</v>
      </c>
      <c r="B32" s="53" t="s">
        <v>68</v>
      </c>
      <c r="C32" s="53" t="s">
        <v>57</v>
      </c>
      <c r="D32" s="52">
        <v>44101</v>
      </c>
      <c r="E32" s="55"/>
      <c r="F32" s="54">
        <v>38</v>
      </c>
      <c r="G32" s="54">
        <v>24</v>
      </c>
      <c r="H32" s="54">
        <v>7</v>
      </c>
      <c r="I32" s="54">
        <v>7</v>
      </c>
      <c r="J32" s="54">
        <v>85</v>
      </c>
      <c r="K32" s="54">
        <v>38</v>
      </c>
      <c r="L32" s="54"/>
      <c r="M32" s="54">
        <v>6</v>
      </c>
      <c r="N32" s="54">
        <v>5</v>
      </c>
      <c r="O32" s="54">
        <v>0</v>
      </c>
      <c r="P32" s="54">
        <v>1</v>
      </c>
      <c r="Q32" s="54">
        <v>16</v>
      </c>
      <c r="R32" s="54">
        <v>6</v>
      </c>
      <c r="S32" s="54"/>
      <c r="T32" s="54">
        <v>8</v>
      </c>
      <c r="U32" s="54">
        <v>5</v>
      </c>
      <c r="V32" s="54">
        <v>1</v>
      </c>
      <c r="W32" s="54">
        <v>2</v>
      </c>
      <c r="X32" s="54">
        <v>18</v>
      </c>
      <c r="Y32" s="54">
        <v>10</v>
      </c>
    </row>
    <row r="33" spans="1:25" x14ac:dyDescent="0.3">
      <c r="A33" s="4" t="s">
        <v>42</v>
      </c>
      <c r="B33" s="53" t="s">
        <v>68</v>
      </c>
      <c r="C33" s="53" t="s">
        <v>57</v>
      </c>
      <c r="D33" s="48"/>
      <c r="E33" s="52">
        <v>44496</v>
      </c>
      <c r="F33" s="54">
        <v>10</v>
      </c>
      <c r="G33" s="54">
        <v>4</v>
      </c>
      <c r="H33" s="54">
        <v>3</v>
      </c>
      <c r="I33" s="54">
        <v>3</v>
      </c>
      <c r="J33" s="54">
        <v>15</v>
      </c>
      <c r="K33" s="54">
        <v>11</v>
      </c>
      <c r="L33" s="56"/>
      <c r="M33" s="56"/>
      <c r="N33" s="56"/>
      <c r="O33" s="56"/>
      <c r="P33" s="56"/>
      <c r="Q33" s="56"/>
      <c r="R33" s="56"/>
      <c r="S33" s="56"/>
      <c r="T33" s="54">
        <v>3</v>
      </c>
      <c r="U33" s="54">
        <v>1</v>
      </c>
      <c r="V33" s="54">
        <v>0</v>
      </c>
      <c r="W33" s="54">
        <v>2</v>
      </c>
      <c r="X33" s="54">
        <v>1</v>
      </c>
      <c r="Y33" s="54">
        <v>6</v>
      </c>
    </row>
    <row r="34" spans="1:25" s="57" customFormat="1" x14ac:dyDescent="0.3">
      <c r="A34" s="53" t="s">
        <v>53</v>
      </c>
      <c r="B34" s="53" t="s">
        <v>14</v>
      </c>
      <c r="C34" s="53" t="s">
        <v>34</v>
      </c>
      <c r="D34" s="52">
        <v>45009</v>
      </c>
      <c r="E34" s="48"/>
      <c r="F34" s="54">
        <v>4</v>
      </c>
      <c r="G34" s="54">
        <v>1</v>
      </c>
      <c r="H34" s="54">
        <v>0</v>
      </c>
      <c r="I34" s="54">
        <v>3</v>
      </c>
      <c r="J34" s="54">
        <v>7</v>
      </c>
      <c r="K34" s="54">
        <v>11</v>
      </c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</row>
    <row r="35" spans="1:25" s="57" customFormat="1" x14ac:dyDescent="0.3">
      <c r="A35" s="53" t="s">
        <v>54</v>
      </c>
      <c r="B35" s="53" t="s">
        <v>14</v>
      </c>
      <c r="C35" s="53" t="s">
        <v>34</v>
      </c>
      <c r="D35" s="55"/>
      <c r="E35" s="55"/>
      <c r="F35" s="54">
        <v>16</v>
      </c>
      <c r="G35" s="54">
        <v>11</v>
      </c>
      <c r="H35" s="54">
        <v>1</v>
      </c>
      <c r="I35" s="54">
        <v>4</v>
      </c>
      <c r="J35" s="54">
        <v>37</v>
      </c>
      <c r="K35" s="54">
        <v>12</v>
      </c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</row>
    <row r="36" spans="1:25" s="57" customFormat="1" x14ac:dyDescent="0.3">
      <c r="A36" s="53" t="s">
        <v>55</v>
      </c>
      <c r="B36" s="53" t="s">
        <v>14</v>
      </c>
      <c r="C36" s="53" t="s">
        <v>34</v>
      </c>
      <c r="D36" s="55"/>
      <c r="E36" s="55"/>
      <c r="F36" s="54">
        <v>10</v>
      </c>
      <c r="G36" s="54">
        <v>4</v>
      </c>
      <c r="H36" s="54">
        <v>5</v>
      </c>
      <c r="I36" s="54">
        <v>1</v>
      </c>
      <c r="J36" s="54">
        <v>23</v>
      </c>
      <c r="K36" s="54">
        <v>10</v>
      </c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</row>
    <row r="37" spans="1:25" s="57" customFormat="1" x14ac:dyDescent="0.3">
      <c r="A37" s="53" t="s">
        <v>56</v>
      </c>
      <c r="B37" s="53" t="s">
        <v>14</v>
      </c>
      <c r="C37" s="53" t="s">
        <v>34</v>
      </c>
      <c r="D37" s="55"/>
      <c r="E37" s="52">
        <v>46202</v>
      </c>
      <c r="F37" s="54">
        <v>14</v>
      </c>
      <c r="G37" s="54">
        <v>8</v>
      </c>
      <c r="H37" s="54">
        <v>5</v>
      </c>
      <c r="I37" s="54">
        <v>1</v>
      </c>
      <c r="J37" s="54">
        <v>33</v>
      </c>
      <c r="K37" s="54">
        <v>13</v>
      </c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</row>
    <row r="38" spans="1:25" s="3" customFormat="1" x14ac:dyDescent="0.3">
      <c r="A38" s="21"/>
      <c r="B38" s="21" t="s">
        <v>22</v>
      </c>
      <c r="C38" s="21"/>
      <c r="D38" s="64"/>
      <c r="E38" s="64">
        <v>46202</v>
      </c>
      <c r="F38" s="30">
        <f t="shared" ref="F38:K38" si="0">SUM(F8:F37)</f>
        <v>627</v>
      </c>
      <c r="G38" s="30">
        <f t="shared" si="0"/>
        <v>352</v>
      </c>
      <c r="H38" s="30">
        <f t="shared" si="0"/>
        <v>135</v>
      </c>
      <c r="I38" s="30">
        <f t="shared" si="0"/>
        <v>140</v>
      </c>
      <c r="J38" s="30">
        <f t="shared" si="0"/>
        <v>1201</v>
      </c>
      <c r="K38" s="30">
        <f t="shared" si="0"/>
        <v>644</v>
      </c>
      <c r="L38" s="21"/>
      <c r="M38" s="30">
        <f t="shared" ref="M38:R38" si="1">SUM(M7:M33)</f>
        <v>69</v>
      </c>
      <c r="N38" s="30">
        <f t="shared" si="1"/>
        <v>46</v>
      </c>
      <c r="O38" s="30">
        <f t="shared" si="1"/>
        <v>6</v>
      </c>
      <c r="P38" s="30">
        <f t="shared" si="1"/>
        <v>17</v>
      </c>
      <c r="Q38" s="30">
        <f t="shared" si="1"/>
        <v>151</v>
      </c>
      <c r="R38" s="30">
        <f t="shared" si="1"/>
        <v>71</v>
      </c>
      <c r="S38" s="21"/>
      <c r="T38" s="30">
        <f t="shared" ref="T38:Y38" si="2">SUM(T8:T33)</f>
        <v>89</v>
      </c>
      <c r="U38" s="30">
        <f t="shared" si="2"/>
        <v>27</v>
      </c>
      <c r="V38" s="30">
        <f t="shared" si="2"/>
        <v>27</v>
      </c>
      <c r="W38" s="30">
        <f t="shared" si="2"/>
        <v>35</v>
      </c>
      <c r="X38" s="30">
        <f t="shared" si="2"/>
        <v>88</v>
      </c>
      <c r="Y38" s="30">
        <f t="shared" si="2"/>
        <v>102</v>
      </c>
    </row>
    <row r="40" spans="1:25" x14ac:dyDescent="0.3">
      <c r="A40" s="38"/>
      <c r="B40" s="5" t="s">
        <v>20</v>
      </c>
      <c r="C40" s="8"/>
      <c r="D40" s="7"/>
      <c r="E40" s="7"/>
      <c r="F40" s="6" t="s">
        <v>15</v>
      </c>
      <c r="G40" s="6" t="s">
        <v>15</v>
      </c>
      <c r="H40" s="6" t="s">
        <v>16</v>
      </c>
      <c r="I40" s="6" t="s">
        <v>17</v>
      </c>
      <c r="J40" s="6" t="s">
        <v>17</v>
      </c>
      <c r="K40" s="6" t="s">
        <v>18</v>
      </c>
    </row>
    <row r="41" spans="1:25" s="57" customFormat="1" x14ac:dyDescent="0.3">
      <c r="A41" s="65" t="s">
        <v>50</v>
      </c>
      <c r="B41" s="66" t="s">
        <v>70</v>
      </c>
      <c r="C41" s="67"/>
      <c r="D41" s="67"/>
      <c r="E41" s="68"/>
      <c r="F41" s="69">
        <v>2</v>
      </c>
      <c r="G41" s="69">
        <v>0</v>
      </c>
      <c r="H41" s="69">
        <v>1</v>
      </c>
      <c r="I41" s="69">
        <v>1</v>
      </c>
      <c r="J41" s="69">
        <v>3</v>
      </c>
      <c r="K41" s="69">
        <v>4</v>
      </c>
      <c r="Y41" s="70"/>
    </row>
    <row r="42" spans="1:25" x14ac:dyDescent="0.3">
      <c r="A42" s="35" t="s">
        <v>75</v>
      </c>
      <c r="B42" s="66" t="s">
        <v>71</v>
      </c>
      <c r="C42" s="50"/>
      <c r="D42" s="50"/>
      <c r="E42" s="51"/>
      <c r="F42" s="69">
        <v>5</v>
      </c>
      <c r="G42" s="69">
        <v>2</v>
      </c>
      <c r="H42" s="69">
        <v>0</v>
      </c>
      <c r="I42" s="69">
        <v>3</v>
      </c>
      <c r="J42" s="69">
        <v>11</v>
      </c>
      <c r="K42" s="69">
        <v>10</v>
      </c>
    </row>
    <row r="43" spans="1:25" x14ac:dyDescent="0.3">
      <c r="A43" s="35">
        <v>2005</v>
      </c>
      <c r="B43" s="66" t="s">
        <v>72</v>
      </c>
      <c r="C43" s="50"/>
      <c r="D43" s="50"/>
      <c r="E43" s="51"/>
      <c r="F43" s="69">
        <v>1</v>
      </c>
      <c r="G43" s="69">
        <v>1</v>
      </c>
      <c r="H43" s="69">
        <v>0</v>
      </c>
      <c r="I43" s="69">
        <v>0</v>
      </c>
      <c r="J43" s="69">
        <v>1</v>
      </c>
      <c r="K43" s="69">
        <v>0</v>
      </c>
    </row>
    <row r="44" spans="1:25" s="3" customFormat="1" x14ac:dyDescent="0.3">
      <c r="A44" s="39"/>
      <c r="B44" s="75" t="s">
        <v>22</v>
      </c>
      <c r="C44" s="76"/>
      <c r="D44" s="76"/>
      <c r="E44" s="77"/>
      <c r="F44" s="30">
        <f>SUM(F41:F43)</f>
        <v>8</v>
      </c>
      <c r="G44" s="30">
        <f t="shared" ref="G44:K44" si="3">SUM(G41:G43)</f>
        <v>3</v>
      </c>
      <c r="H44" s="30">
        <f t="shared" si="3"/>
        <v>1</v>
      </c>
      <c r="I44" s="30">
        <f t="shared" si="3"/>
        <v>4</v>
      </c>
      <c r="J44" s="30">
        <f t="shared" si="3"/>
        <v>15</v>
      </c>
      <c r="K44" s="30">
        <f t="shared" si="3"/>
        <v>14</v>
      </c>
      <c r="Y44" s="37"/>
    </row>
  </sheetData>
  <mergeCells count="1">
    <mergeCell ref="B44:E4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2"/>
  <sheetViews>
    <sheetView topLeftCell="A9" workbookViewId="0">
      <selection activeCell="L25" sqref="L25"/>
    </sheetView>
  </sheetViews>
  <sheetFormatPr defaultRowHeight="14.4" x14ac:dyDescent="0.3"/>
  <cols>
    <col min="1" max="1" width="22.6640625" customWidth="1"/>
    <col min="2" max="2" width="0.33203125" customWidth="1"/>
    <col min="3" max="6" width="4.6640625" customWidth="1"/>
    <col min="7" max="7" width="4.77734375" customWidth="1"/>
    <col min="8" max="8" width="4.6640625" customWidth="1"/>
    <col min="9" max="9" width="0.33203125" customWidth="1"/>
    <col min="10" max="15" width="4.6640625" customWidth="1"/>
    <col min="16" max="16" width="0.33203125" customWidth="1"/>
    <col min="17" max="22" width="4.6640625" customWidth="1"/>
    <col min="23" max="23" width="0.33203125" customWidth="1"/>
    <col min="24" max="27" width="4.6640625" customWidth="1"/>
    <col min="28" max="28" width="4.88671875" customWidth="1"/>
    <col min="29" max="29" width="4.6640625" customWidth="1"/>
  </cols>
  <sheetData>
    <row r="1" spans="1:29" ht="18" x14ac:dyDescent="0.35">
      <c r="A1" s="1" t="s">
        <v>69</v>
      </c>
      <c r="B1" s="1"/>
    </row>
    <row r="3" spans="1:29" x14ac:dyDescent="0.3">
      <c r="A3" s="5" t="s">
        <v>26</v>
      </c>
      <c r="B3" s="12"/>
      <c r="C3" s="5" t="s">
        <v>27</v>
      </c>
      <c r="D3" s="5"/>
      <c r="E3" s="5"/>
      <c r="F3" s="5"/>
      <c r="G3" s="5"/>
      <c r="H3" s="5"/>
      <c r="I3" s="12"/>
      <c r="J3" s="5" t="s">
        <v>28</v>
      </c>
      <c r="K3" s="5"/>
      <c r="L3" s="5"/>
      <c r="M3" s="5"/>
      <c r="N3" s="5"/>
      <c r="O3" s="5"/>
      <c r="P3" s="12"/>
      <c r="Q3" s="5" t="s">
        <v>19</v>
      </c>
      <c r="R3" s="5"/>
      <c r="S3" s="5"/>
      <c r="T3" s="5"/>
      <c r="U3" s="5"/>
      <c r="V3" s="5"/>
      <c r="X3" s="5" t="s">
        <v>22</v>
      </c>
      <c r="Y3" s="5"/>
      <c r="Z3" s="5"/>
      <c r="AA3" s="5"/>
      <c r="AB3" s="5"/>
      <c r="AC3" s="5"/>
    </row>
    <row r="4" spans="1:29" ht="15" thickBot="1" x14ac:dyDescent="0.35">
      <c r="A4" s="14"/>
      <c r="B4" s="16"/>
      <c r="C4" s="10" t="s">
        <v>15</v>
      </c>
      <c r="D4" s="10" t="s">
        <v>15</v>
      </c>
      <c r="E4" s="10" t="s">
        <v>16</v>
      </c>
      <c r="F4" s="10" t="s">
        <v>17</v>
      </c>
      <c r="G4" s="10" t="s">
        <v>17</v>
      </c>
      <c r="H4" s="10" t="s">
        <v>18</v>
      </c>
      <c r="I4" s="13"/>
      <c r="J4" s="10" t="s">
        <v>15</v>
      </c>
      <c r="K4" s="10" t="s">
        <v>15</v>
      </c>
      <c r="L4" s="10" t="s">
        <v>16</v>
      </c>
      <c r="M4" s="10" t="s">
        <v>17</v>
      </c>
      <c r="N4" s="10" t="s">
        <v>17</v>
      </c>
      <c r="O4" s="10" t="s">
        <v>18</v>
      </c>
      <c r="P4" s="13"/>
      <c r="Q4" s="10" t="s">
        <v>15</v>
      </c>
      <c r="R4" s="10" t="s">
        <v>15</v>
      </c>
      <c r="S4" s="10" t="s">
        <v>16</v>
      </c>
      <c r="T4" s="10" t="s">
        <v>17</v>
      </c>
      <c r="U4" s="10" t="s">
        <v>17</v>
      </c>
      <c r="V4" s="10" t="s">
        <v>18</v>
      </c>
      <c r="X4" s="10" t="s">
        <v>15</v>
      </c>
      <c r="Y4" s="10" t="s">
        <v>15</v>
      </c>
      <c r="Z4" s="10" t="s">
        <v>16</v>
      </c>
      <c r="AA4" s="10" t="s">
        <v>17</v>
      </c>
      <c r="AB4" s="10" t="s">
        <v>17</v>
      </c>
      <c r="AC4" s="10" t="s">
        <v>18</v>
      </c>
    </row>
    <row r="5" spans="1:29" s="57" customFormat="1" ht="15" thickBot="1" x14ac:dyDescent="0.35">
      <c r="A5" s="72" t="s">
        <v>58</v>
      </c>
      <c r="B5" s="73"/>
      <c r="C5" s="63">
        <v>65</v>
      </c>
      <c r="D5" s="63">
        <v>32</v>
      </c>
      <c r="E5" s="63">
        <v>20</v>
      </c>
      <c r="F5" s="63">
        <v>13</v>
      </c>
      <c r="G5" s="63">
        <v>104</v>
      </c>
      <c r="H5" s="63">
        <v>69</v>
      </c>
      <c r="I5" s="63">
        <v>0</v>
      </c>
      <c r="J5" s="63">
        <v>10</v>
      </c>
      <c r="K5" s="63">
        <v>7</v>
      </c>
      <c r="L5" s="63">
        <v>1</v>
      </c>
      <c r="M5" s="63">
        <v>2</v>
      </c>
      <c r="N5" s="63">
        <v>23</v>
      </c>
      <c r="O5" s="63">
        <v>5</v>
      </c>
      <c r="P5" s="63">
        <v>0</v>
      </c>
      <c r="Q5" s="63">
        <v>4</v>
      </c>
      <c r="R5" s="63">
        <v>1</v>
      </c>
      <c r="S5" s="63">
        <v>2</v>
      </c>
      <c r="T5" s="63">
        <v>1</v>
      </c>
      <c r="U5" s="63">
        <v>5</v>
      </c>
      <c r="V5" s="63">
        <v>3</v>
      </c>
      <c r="W5" s="63">
        <v>0</v>
      </c>
      <c r="X5" s="58">
        <f t="shared" ref="X5:X6" si="0">SUM(C5+J5+Q5)</f>
        <v>79</v>
      </c>
      <c r="Y5" s="59">
        <f t="shared" ref="Y5:Y6" si="1">SUM(D5+K5+R5)</f>
        <v>40</v>
      </c>
      <c r="Z5" s="59">
        <f t="shared" ref="Z5:Z6" si="2">SUM(E5+L5+S5)</f>
        <v>23</v>
      </c>
      <c r="AA5" s="59">
        <f t="shared" ref="AA5:AA6" si="3">SUM(F5+M5+T5)</f>
        <v>16</v>
      </c>
      <c r="AB5" s="59">
        <f t="shared" ref="AB5:AB6" si="4">SUM(G5+N5+U5)</f>
        <v>132</v>
      </c>
      <c r="AC5" s="60">
        <f t="shared" ref="AC5:AC6" si="5">SUM(H5+O5+V5)</f>
        <v>77</v>
      </c>
    </row>
    <row r="6" spans="1:29" s="57" customFormat="1" ht="15" thickBot="1" x14ac:dyDescent="0.35">
      <c r="A6" s="74" t="s">
        <v>59</v>
      </c>
      <c r="B6" s="73"/>
      <c r="C6" s="63">
        <v>110</v>
      </c>
      <c r="D6" s="63">
        <v>78</v>
      </c>
      <c r="E6" s="63">
        <v>20</v>
      </c>
      <c r="F6" s="63">
        <v>12</v>
      </c>
      <c r="G6" s="63">
        <v>265</v>
      </c>
      <c r="H6" s="63">
        <v>99</v>
      </c>
      <c r="I6" s="63"/>
      <c r="J6" s="63">
        <v>9</v>
      </c>
      <c r="K6" s="63">
        <v>7</v>
      </c>
      <c r="L6" s="63">
        <v>0</v>
      </c>
      <c r="M6" s="63">
        <v>2</v>
      </c>
      <c r="N6" s="63">
        <v>21</v>
      </c>
      <c r="O6" s="63">
        <v>8</v>
      </c>
      <c r="P6" s="63"/>
      <c r="Q6" s="63">
        <v>30</v>
      </c>
      <c r="R6" s="63">
        <v>8</v>
      </c>
      <c r="S6" s="63">
        <v>10</v>
      </c>
      <c r="T6" s="63">
        <v>12</v>
      </c>
      <c r="U6" s="63">
        <v>31</v>
      </c>
      <c r="V6" s="63">
        <v>35</v>
      </c>
      <c r="W6" s="63"/>
      <c r="X6" s="58">
        <f t="shared" si="0"/>
        <v>149</v>
      </c>
      <c r="Y6" s="59">
        <f t="shared" si="1"/>
        <v>93</v>
      </c>
      <c r="Z6" s="59">
        <f t="shared" si="2"/>
        <v>30</v>
      </c>
      <c r="AA6" s="59">
        <f t="shared" si="3"/>
        <v>26</v>
      </c>
      <c r="AB6" s="59">
        <f t="shared" si="4"/>
        <v>317</v>
      </c>
      <c r="AC6" s="60">
        <f t="shared" si="5"/>
        <v>142</v>
      </c>
    </row>
    <row r="7" spans="1:29" s="57" customFormat="1" ht="15" thickBot="1" x14ac:dyDescent="0.35">
      <c r="A7" s="74" t="s">
        <v>60</v>
      </c>
      <c r="B7" s="73"/>
      <c r="C7" s="63">
        <v>34</v>
      </c>
      <c r="D7" s="63">
        <v>20</v>
      </c>
      <c r="E7" s="63">
        <v>7</v>
      </c>
      <c r="F7" s="63">
        <v>7</v>
      </c>
      <c r="G7" s="63">
        <v>51</v>
      </c>
      <c r="H7" s="63">
        <v>29</v>
      </c>
      <c r="I7" s="63"/>
      <c r="J7" s="63">
        <v>4</v>
      </c>
      <c r="K7" s="63">
        <v>2</v>
      </c>
      <c r="L7" s="63">
        <v>1</v>
      </c>
      <c r="M7" s="63">
        <v>1</v>
      </c>
      <c r="N7" s="63">
        <v>4</v>
      </c>
      <c r="O7" s="63">
        <v>2</v>
      </c>
      <c r="P7" s="63"/>
      <c r="Q7" s="63">
        <v>10</v>
      </c>
      <c r="R7" s="63">
        <v>4</v>
      </c>
      <c r="S7" s="63">
        <v>3</v>
      </c>
      <c r="T7" s="63">
        <v>3</v>
      </c>
      <c r="U7" s="63">
        <v>8</v>
      </c>
      <c r="V7" s="63">
        <v>7</v>
      </c>
      <c r="W7" s="63"/>
      <c r="X7" s="58">
        <f t="shared" ref="X7:X14" si="6">SUM(C7+J7+Q7)</f>
        <v>48</v>
      </c>
      <c r="Y7" s="59">
        <f t="shared" ref="Y7:Y14" si="7">SUM(D7+K7+R7)</f>
        <v>26</v>
      </c>
      <c r="Z7" s="59">
        <f t="shared" ref="Z7:Z14" si="8">SUM(E7+L7+S7)</f>
        <v>11</v>
      </c>
      <c r="AA7" s="59">
        <f t="shared" ref="AA7:AA14" si="9">SUM(F7+M7+T7)</f>
        <v>11</v>
      </c>
      <c r="AB7" s="59">
        <f t="shared" ref="AB7:AB14" si="10">SUM(G7+N7+U7)</f>
        <v>63</v>
      </c>
      <c r="AC7" s="60">
        <f t="shared" ref="AC7:AC14" si="11">SUM(H7+O7+V7)</f>
        <v>38</v>
      </c>
    </row>
    <row r="8" spans="1:29" s="57" customFormat="1" ht="15" thickBot="1" x14ac:dyDescent="0.35">
      <c r="A8" s="74" t="s">
        <v>62</v>
      </c>
      <c r="B8" s="73"/>
      <c r="C8" s="63">
        <v>43</v>
      </c>
      <c r="D8" s="63">
        <v>30</v>
      </c>
      <c r="E8" s="63">
        <v>8</v>
      </c>
      <c r="F8" s="63">
        <v>5</v>
      </c>
      <c r="G8" s="63">
        <v>98</v>
      </c>
      <c r="H8" s="63">
        <v>28</v>
      </c>
      <c r="I8" s="63"/>
      <c r="J8" s="63">
        <v>4</v>
      </c>
      <c r="K8" s="63">
        <v>3</v>
      </c>
      <c r="L8" s="63">
        <v>0</v>
      </c>
      <c r="M8" s="63">
        <v>1</v>
      </c>
      <c r="N8" s="63">
        <v>9</v>
      </c>
      <c r="O8" s="63">
        <v>5</v>
      </c>
      <c r="P8" s="63"/>
      <c r="Q8" s="63">
        <v>13</v>
      </c>
      <c r="R8" s="63">
        <v>5</v>
      </c>
      <c r="S8" s="63">
        <v>3</v>
      </c>
      <c r="T8" s="63">
        <v>5</v>
      </c>
      <c r="U8" s="63">
        <v>10</v>
      </c>
      <c r="V8" s="63">
        <v>14</v>
      </c>
      <c r="W8" s="63"/>
      <c r="X8" s="58">
        <f t="shared" si="6"/>
        <v>60</v>
      </c>
      <c r="Y8" s="59">
        <f t="shared" si="7"/>
        <v>38</v>
      </c>
      <c r="Z8" s="59">
        <f t="shared" si="8"/>
        <v>11</v>
      </c>
      <c r="AA8" s="59">
        <f t="shared" si="9"/>
        <v>11</v>
      </c>
      <c r="AB8" s="59">
        <f t="shared" si="10"/>
        <v>117</v>
      </c>
      <c r="AC8" s="60">
        <f t="shared" si="11"/>
        <v>47</v>
      </c>
    </row>
    <row r="9" spans="1:29" s="57" customFormat="1" ht="15" thickBot="1" x14ac:dyDescent="0.35">
      <c r="A9" s="74" t="s">
        <v>63</v>
      </c>
      <c r="B9" s="73"/>
      <c r="C9" s="63">
        <v>23</v>
      </c>
      <c r="D9" s="63">
        <v>5</v>
      </c>
      <c r="E9" s="63">
        <v>6</v>
      </c>
      <c r="F9" s="63">
        <v>12</v>
      </c>
      <c r="G9" s="63">
        <v>21</v>
      </c>
      <c r="H9" s="63">
        <v>35</v>
      </c>
      <c r="I9" s="63"/>
      <c r="J9" s="63">
        <v>9</v>
      </c>
      <c r="K9" s="63">
        <v>7</v>
      </c>
      <c r="L9" s="63">
        <v>1</v>
      </c>
      <c r="M9" s="63">
        <v>1</v>
      </c>
      <c r="N9" s="63">
        <v>19</v>
      </c>
      <c r="O9" s="63">
        <v>10</v>
      </c>
      <c r="P9" s="63"/>
      <c r="Q9" s="63">
        <v>3</v>
      </c>
      <c r="R9" s="63">
        <v>0</v>
      </c>
      <c r="S9" s="63">
        <v>2</v>
      </c>
      <c r="T9" s="63">
        <v>1</v>
      </c>
      <c r="U9" s="63">
        <v>0</v>
      </c>
      <c r="V9" s="63">
        <v>2</v>
      </c>
      <c r="W9" s="63"/>
      <c r="X9" s="58">
        <f t="shared" si="6"/>
        <v>35</v>
      </c>
      <c r="Y9" s="59">
        <f t="shared" si="7"/>
        <v>12</v>
      </c>
      <c r="Z9" s="59">
        <f t="shared" si="8"/>
        <v>9</v>
      </c>
      <c r="AA9" s="59">
        <f t="shared" si="9"/>
        <v>14</v>
      </c>
      <c r="AB9" s="59">
        <f t="shared" si="10"/>
        <v>40</v>
      </c>
      <c r="AC9" s="60">
        <f t="shared" si="11"/>
        <v>47</v>
      </c>
    </row>
    <row r="10" spans="1:29" s="57" customFormat="1" ht="15" thickBot="1" x14ac:dyDescent="0.35">
      <c r="A10" s="74" t="s">
        <v>64</v>
      </c>
      <c r="B10" s="73"/>
      <c r="C10" s="63">
        <v>15</v>
      </c>
      <c r="D10" s="63">
        <v>7</v>
      </c>
      <c r="E10" s="63">
        <v>1</v>
      </c>
      <c r="F10" s="63">
        <v>7</v>
      </c>
      <c r="G10" s="63">
        <v>27</v>
      </c>
      <c r="H10" s="63">
        <v>20</v>
      </c>
      <c r="I10" s="63"/>
      <c r="J10" s="63">
        <v>2</v>
      </c>
      <c r="K10" s="63">
        <v>2</v>
      </c>
      <c r="L10" s="63">
        <v>0</v>
      </c>
      <c r="M10" s="63">
        <v>0</v>
      </c>
      <c r="N10" s="63">
        <v>7</v>
      </c>
      <c r="O10" s="63">
        <v>2</v>
      </c>
      <c r="P10" s="63"/>
      <c r="Q10" s="63">
        <v>5</v>
      </c>
      <c r="R10" s="63">
        <v>0</v>
      </c>
      <c r="S10" s="63">
        <v>3</v>
      </c>
      <c r="T10" s="63">
        <v>2</v>
      </c>
      <c r="U10" s="63">
        <v>3</v>
      </c>
      <c r="V10" s="63">
        <v>7</v>
      </c>
      <c r="W10" s="63"/>
      <c r="X10" s="58">
        <f t="shared" si="6"/>
        <v>22</v>
      </c>
      <c r="Y10" s="59">
        <f t="shared" si="7"/>
        <v>9</v>
      </c>
      <c r="Z10" s="59">
        <f t="shared" si="8"/>
        <v>4</v>
      </c>
      <c r="AA10" s="59">
        <f t="shared" si="9"/>
        <v>9</v>
      </c>
      <c r="AB10" s="59">
        <f t="shared" si="10"/>
        <v>37</v>
      </c>
      <c r="AC10" s="60">
        <f t="shared" si="11"/>
        <v>29</v>
      </c>
    </row>
    <row r="11" spans="1:29" s="57" customFormat="1" ht="15" thickBot="1" x14ac:dyDescent="0.35">
      <c r="A11" s="61" t="s">
        <v>43</v>
      </c>
      <c r="B11" s="62"/>
      <c r="C11" s="63">
        <v>102</v>
      </c>
      <c r="D11" s="63">
        <v>62</v>
      </c>
      <c r="E11" s="63">
        <v>20</v>
      </c>
      <c r="F11" s="63">
        <v>20</v>
      </c>
      <c r="G11" s="63">
        <v>210</v>
      </c>
      <c r="H11" s="63">
        <v>115</v>
      </c>
      <c r="I11" s="63">
        <v>0</v>
      </c>
      <c r="J11" s="63">
        <v>10</v>
      </c>
      <c r="K11" s="63">
        <v>5</v>
      </c>
      <c r="L11" s="63">
        <v>2</v>
      </c>
      <c r="M11" s="63">
        <v>3</v>
      </c>
      <c r="N11" s="63">
        <v>23</v>
      </c>
      <c r="O11" s="63">
        <v>12</v>
      </c>
      <c r="P11" s="63">
        <v>0</v>
      </c>
      <c r="Q11" s="63">
        <v>6</v>
      </c>
      <c r="R11" s="63">
        <v>0</v>
      </c>
      <c r="S11" s="63">
        <v>1</v>
      </c>
      <c r="T11" s="63">
        <v>5</v>
      </c>
      <c r="U11" s="63">
        <v>4</v>
      </c>
      <c r="V11" s="63">
        <v>10</v>
      </c>
      <c r="W11" s="63">
        <v>0</v>
      </c>
      <c r="X11" s="58">
        <f t="shared" si="6"/>
        <v>118</v>
      </c>
      <c r="Y11" s="59">
        <f t="shared" si="7"/>
        <v>67</v>
      </c>
      <c r="Z11" s="59">
        <f t="shared" si="8"/>
        <v>23</v>
      </c>
      <c r="AA11" s="59">
        <f t="shared" si="9"/>
        <v>28</v>
      </c>
      <c r="AB11" s="59">
        <f t="shared" si="10"/>
        <v>237</v>
      </c>
      <c r="AC11" s="60">
        <f t="shared" si="11"/>
        <v>137</v>
      </c>
    </row>
    <row r="12" spans="1:29" s="57" customFormat="1" ht="15" thickBot="1" x14ac:dyDescent="0.35">
      <c r="A12" s="61" t="s">
        <v>65</v>
      </c>
      <c r="B12" s="62"/>
      <c r="C12" s="63">
        <v>76</v>
      </c>
      <c r="D12" s="63">
        <v>36</v>
      </c>
      <c r="E12" s="63">
        <v>15</v>
      </c>
      <c r="F12" s="63">
        <v>25</v>
      </c>
      <c r="G12" s="63">
        <v>113</v>
      </c>
      <c r="H12" s="63">
        <v>74</v>
      </c>
      <c r="I12" s="63"/>
      <c r="J12" s="63">
        <v>11</v>
      </c>
      <c r="K12" s="63">
        <v>6</v>
      </c>
      <c r="L12" s="63">
        <v>1</v>
      </c>
      <c r="M12" s="63">
        <v>4</v>
      </c>
      <c r="N12" s="63">
        <v>21</v>
      </c>
      <c r="O12" s="63">
        <v>17</v>
      </c>
      <c r="P12" s="63"/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3"/>
      <c r="X12" s="58">
        <f t="shared" si="6"/>
        <v>87</v>
      </c>
      <c r="Y12" s="59">
        <f t="shared" si="7"/>
        <v>42</v>
      </c>
      <c r="Z12" s="59">
        <f t="shared" si="8"/>
        <v>16</v>
      </c>
      <c r="AA12" s="59">
        <f t="shared" si="9"/>
        <v>29</v>
      </c>
      <c r="AB12" s="59">
        <f t="shared" si="10"/>
        <v>134</v>
      </c>
      <c r="AC12" s="60">
        <f t="shared" si="11"/>
        <v>91</v>
      </c>
    </row>
    <row r="13" spans="1:29" s="57" customFormat="1" ht="15" thickBot="1" x14ac:dyDescent="0.35">
      <c r="A13" s="61" t="s">
        <v>67</v>
      </c>
      <c r="B13" s="62"/>
      <c r="C13" s="63">
        <v>47</v>
      </c>
      <c r="D13" s="63">
        <v>19</v>
      </c>
      <c r="E13" s="63">
        <v>12</v>
      </c>
      <c r="F13" s="63">
        <v>16</v>
      </c>
      <c r="G13" s="63">
        <v>69</v>
      </c>
      <c r="H13" s="63">
        <v>62</v>
      </c>
      <c r="I13" s="63">
        <v>0</v>
      </c>
      <c r="J13" s="63">
        <v>4</v>
      </c>
      <c r="K13" s="63">
        <v>2</v>
      </c>
      <c r="L13" s="63">
        <v>0</v>
      </c>
      <c r="M13" s="63">
        <v>2</v>
      </c>
      <c r="N13" s="63">
        <v>8</v>
      </c>
      <c r="O13" s="63">
        <v>4</v>
      </c>
      <c r="P13" s="63">
        <v>0</v>
      </c>
      <c r="Q13" s="63">
        <v>7</v>
      </c>
      <c r="R13" s="63">
        <v>3</v>
      </c>
      <c r="S13" s="63">
        <v>2</v>
      </c>
      <c r="T13" s="63">
        <v>2</v>
      </c>
      <c r="U13" s="63">
        <v>8</v>
      </c>
      <c r="V13" s="63">
        <v>8</v>
      </c>
      <c r="W13" s="63">
        <v>0</v>
      </c>
      <c r="X13" s="58">
        <f t="shared" si="6"/>
        <v>58</v>
      </c>
      <c r="Y13" s="59">
        <f t="shared" si="7"/>
        <v>24</v>
      </c>
      <c r="Z13" s="59">
        <f t="shared" si="8"/>
        <v>14</v>
      </c>
      <c r="AA13" s="59">
        <f t="shared" si="9"/>
        <v>20</v>
      </c>
      <c r="AB13" s="59">
        <f t="shared" si="10"/>
        <v>85</v>
      </c>
      <c r="AC13" s="60">
        <f t="shared" si="11"/>
        <v>74</v>
      </c>
    </row>
    <row r="14" spans="1:29" s="57" customFormat="1" ht="15" thickBot="1" x14ac:dyDescent="0.35">
      <c r="A14" s="61" t="s">
        <v>68</v>
      </c>
      <c r="B14" s="62"/>
      <c r="C14" s="63">
        <v>48</v>
      </c>
      <c r="D14" s="63">
        <v>28</v>
      </c>
      <c r="E14" s="63">
        <v>10</v>
      </c>
      <c r="F14" s="63">
        <v>10</v>
      </c>
      <c r="G14" s="63">
        <v>100</v>
      </c>
      <c r="H14" s="63">
        <v>49</v>
      </c>
      <c r="I14" s="63">
        <v>0</v>
      </c>
      <c r="J14" s="63">
        <v>6</v>
      </c>
      <c r="K14" s="63">
        <v>5</v>
      </c>
      <c r="L14" s="63">
        <v>0</v>
      </c>
      <c r="M14" s="63">
        <v>1</v>
      </c>
      <c r="N14" s="63">
        <v>16</v>
      </c>
      <c r="O14" s="63">
        <v>6</v>
      </c>
      <c r="P14" s="63">
        <v>0</v>
      </c>
      <c r="Q14" s="63">
        <v>11</v>
      </c>
      <c r="R14" s="63">
        <v>6</v>
      </c>
      <c r="S14" s="63">
        <v>1</v>
      </c>
      <c r="T14" s="63">
        <v>4</v>
      </c>
      <c r="U14" s="63">
        <v>19</v>
      </c>
      <c r="V14" s="63">
        <v>16</v>
      </c>
      <c r="W14" s="63">
        <v>0</v>
      </c>
      <c r="X14" s="58">
        <f t="shared" si="6"/>
        <v>65</v>
      </c>
      <c r="Y14" s="59">
        <f t="shared" si="7"/>
        <v>39</v>
      </c>
      <c r="Z14" s="59">
        <f t="shared" si="8"/>
        <v>11</v>
      </c>
      <c r="AA14" s="59">
        <f t="shared" si="9"/>
        <v>15</v>
      </c>
      <c r="AB14" s="59">
        <f t="shared" si="10"/>
        <v>135</v>
      </c>
      <c r="AC14" s="60">
        <f t="shared" si="11"/>
        <v>71</v>
      </c>
    </row>
    <row r="15" spans="1:29" ht="15" thickBot="1" x14ac:dyDescent="0.35">
      <c r="A15" s="15" t="s">
        <v>22</v>
      </c>
      <c r="B15" s="17"/>
      <c r="C15" s="42">
        <f t="shared" ref="C15:H15" si="12">SUM(C5:C14)</f>
        <v>563</v>
      </c>
      <c r="D15" s="43">
        <f t="shared" si="12"/>
        <v>317</v>
      </c>
      <c r="E15" s="43">
        <f t="shared" si="12"/>
        <v>119</v>
      </c>
      <c r="F15" s="43">
        <f t="shared" si="12"/>
        <v>127</v>
      </c>
      <c r="G15" s="43">
        <f t="shared" si="12"/>
        <v>1058</v>
      </c>
      <c r="H15" s="43">
        <f t="shared" si="12"/>
        <v>580</v>
      </c>
      <c r="I15" s="46"/>
      <c r="J15" s="43">
        <f t="shared" ref="J15:O15" si="13">SUM(J5:J14)</f>
        <v>69</v>
      </c>
      <c r="K15" s="43">
        <f t="shared" si="13"/>
        <v>46</v>
      </c>
      <c r="L15" s="43">
        <f t="shared" si="13"/>
        <v>6</v>
      </c>
      <c r="M15" s="43">
        <f t="shared" si="13"/>
        <v>17</v>
      </c>
      <c r="N15" s="43">
        <f t="shared" si="13"/>
        <v>151</v>
      </c>
      <c r="O15" s="43">
        <f t="shared" si="13"/>
        <v>71</v>
      </c>
      <c r="P15" s="46"/>
      <c r="Q15" s="43">
        <f t="shared" ref="Q15:V15" si="14">SUM(Q5:Q14)</f>
        <v>89</v>
      </c>
      <c r="R15" s="43">
        <f t="shared" si="14"/>
        <v>27</v>
      </c>
      <c r="S15" s="43">
        <f t="shared" si="14"/>
        <v>27</v>
      </c>
      <c r="T15" s="43">
        <f t="shared" si="14"/>
        <v>35</v>
      </c>
      <c r="U15" s="43">
        <f t="shared" si="14"/>
        <v>88</v>
      </c>
      <c r="V15" s="44">
        <f t="shared" si="14"/>
        <v>102</v>
      </c>
      <c r="X15" s="42">
        <f t="shared" ref="X15" si="15">SUM(C15+J15+Q15)</f>
        <v>721</v>
      </c>
      <c r="Y15" s="43">
        <f t="shared" ref="Y15" si="16">SUM(D15+K15+R15)</f>
        <v>390</v>
      </c>
      <c r="Z15" s="43">
        <f t="shared" ref="Z15" si="17">SUM(E15+L15+S15)</f>
        <v>152</v>
      </c>
      <c r="AA15" s="43">
        <f t="shared" ref="AA15" si="18">SUM(F15+M15+T15)</f>
        <v>179</v>
      </c>
      <c r="AB15" s="43">
        <f t="shared" ref="AB15" si="19">SUM(G15+N15+U15)</f>
        <v>1297</v>
      </c>
      <c r="AC15" s="44">
        <f t="shared" ref="AC15" si="20">SUM(H15+O15+V15)</f>
        <v>753</v>
      </c>
    </row>
    <row r="16" spans="1:29" x14ac:dyDescent="0.3"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5" thickBot="1" x14ac:dyDescent="0.35">
      <c r="A17" s="18" t="s">
        <v>20</v>
      </c>
      <c r="B17" s="19"/>
      <c r="C17" s="10" t="s">
        <v>15</v>
      </c>
      <c r="D17" s="10" t="s">
        <v>15</v>
      </c>
      <c r="E17" s="10" t="s">
        <v>16</v>
      </c>
      <c r="F17" s="10" t="s">
        <v>17</v>
      </c>
      <c r="G17" s="10" t="s">
        <v>17</v>
      </c>
      <c r="H17" s="10" t="s">
        <v>18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5" thickBot="1" x14ac:dyDescent="0.35">
      <c r="A18" s="4" t="s">
        <v>70</v>
      </c>
      <c r="B18" s="20"/>
      <c r="C18" s="63">
        <v>2</v>
      </c>
      <c r="D18" s="63">
        <v>0</v>
      </c>
      <c r="E18" s="63">
        <v>1</v>
      </c>
      <c r="F18" s="63">
        <v>1</v>
      </c>
      <c r="G18" s="63">
        <v>3</v>
      </c>
      <c r="H18" s="63">
        <v>4</v>
      </c>
    </row>
    <row r="19" spans="1:22" ht="15" thickBot="1" x14ac:dyDescent="0.35">
      <c r="A19" s="4" t="s">
        <v>71</v>
      </c>
      <c r="B19" s="20"/>
      <c r="C19" s="63">
        <v>5</v>
      </c>
      <c r="D19" s="63">
        <v>2</v>
      </c>
      <c r="E19" s="63">
        <v>0</v>
      </c>
      <c r="F19" s="63">
        <v>3</v>
      </c>
      <c r="G19" s="81">
        <v>11</v>
      </c>
      <c r="H19" s="82">
        <v>10</v>
      </c>
    </row>
    <row r="20" spans="1:22" ht="15" thickBot="1" x14ac:dyDescent="0.35">
      <c r="A20" s="4" t="s">
        <v>72</v>
      </c>
      <c r="B20" s="78">
        <v>1</v>
      </c>
      <c r="C20" s="79">
        <v>1</v>
      </c>
      <c r="D20" s="79">
        <v>1</v>
      </c>
      <c r="E20" s="79">
        <v>0</v>
      </c>
      <c r="F20" s="79">
        <v>0</v>
      </c>
      <c r="G20" s="80">
        <v>1</v>
      </c>
      <c r="H20" s="71">
        <v>0</v>
      </c>
    </row>
    <row r="21" spans="1:22" ht="15" thickBot="1" x14ac:dyDescent="0.35">
      <c r="A21" s="21" t="s">
        <v>31</v>
      </c>
      <c r="B21" s="29"/>
      <c r="C21" s="22">
        <f>SUM(C18:C20)</f>
        <v>8</v>
      </c>
      <c r="D21" s="45">
        <f t="shared" ref="D21:H21" si="21">SUM(D18:D20)</f>
        <v>3</v>
      </c>
      <c r="E21" s="45">
        <f t="shared" si="21"/>
        <v>1</v>
      </c>
      <c r="F21" s="45">
        <f t="shared" si="21"/>
        <v>4</v>
      </c>
      <c r="G21" s="45">
        <f t="shared" si="21"/>
        <v>15</v>
      </c>
      <c r="H21" s="83">
        <f t="shared" si="21"/>
        <v>14</v>
      </c>
    </row>
    <row r="23" spans="1:22" ht="15" thickBot="1" x14ac:dyDescent="0.35">
      <c r="A23" s="18"/>
      <c r="B23" s="19"/>
      <c r="C23" s="10" t="s">
        <v>15</v>
      </c>
      <c r="D23" s="10" t="s">
        <v>15</v>
      </c>
      <c r="E23" s="10" t="s">
        <v>16</v>
      </c>
      <c r="F23" s="10" t="s">
        <v>17</v>
      </c>
      <c r="G23" s="10" t="s">
        <v>17</v>
      </c>
      <c r="H23" s="10" t="s">
        <v>18</v>
      </c>
    </row>
    <row r="24" spans="1:22" ht="15" thickBot="1" x14ac:dyDescent="0.35">
      <c r="A24" s="31" t="s">
        <v>23</v>
      </c>
      <c r="B24" s="32"/>
      <c r="C24" s="33">
        <f t="shared" ref="C24:H24" si="22">SUM(X15+C21)</f>
        <v>729</v>
      </c>
      <c r="D24" s="34">
        <f t="shared" si="22"/>
        <v>393</v>
      </c>
      <c r="E24" s="34">
        <f t="shared" si="22"/>
        <v>153</v>
      </c>
      <c r="F24" s="34">
        <f t="shared" si="22"/>
        <v>183</v>
      </c>
      <c r="G24" s="34">
        <f t="shared" si="22"/>
        <v>1312</v>
      </c>
      <c r="H24" s="34">
        <f t="shared" si="22"/>
        <v>767</v>
      </c>
    </row>
    <row r="26" spans="1:22" ht="15" thickBot="1" x14ac:dyDescent="0.35">
      <c r="A26" s="18" t="s">
        <v>29</v>
      </c>
      <c r="B26" s="19"/>
      <c r="C26" s="10" t="s">
        <v>15</v>
      </c>
      <c r="D26" s="10" t="s">
        <v>15</v>
      </c>
      <c r="E26" s="10" t="s">
        <v>16</v>
      </c>
      <c r="F26" s="10" t="s">
        <v>17</v>
      </c>
      <c r="G26" s="10" t="s">
        <v>17</v>
      </c>
      <c r="H26" s="10" t="s">
        <v>18</v>
      </c>
    </row>
    <row r="27" spans="1:22" ht="15" thickBot="1" x14ac:dyDescent="0.35">
      <c r="A27" s="4" t="s">
        <v>14</v>
      </c>
      <c r="B27" s="9"/>
      <c r="C27" s="71">
        <v>64</v>
      </c>
      <c r="D27" s="71">
        <v>35</v>
      </c>
      <c r="E27" s="71">
        <v>16</v>
      </c>
      <c r="F27" s="71">
        <v>13</v>
      </c>
      <c r="G27" s="71">
        <v>143</v>
      </c>
      <c r="H27" s="71">
        <v>64</v>
      </c>
    </row>
    <row r="28" spans="1:22" ht="15" thickBot="1" x14ac:dyDescent="0.35">
      <c r="A28" s="21" t="s">
        <v>24</v>
      </c>
      <c r="B28" s="11"/>
      <c r="C28" s="42">
        <f t="shared" ref="C28:H28" si="23">SUM(C27:C27)</f>
        <v>64</v>
      </c>
      <c r="D28" s="42">
        <f t="shared" si="23"/>
        <v>35</v>
      </c>
      <c r="E28" s="42">
        <f t="shared" si="23"/>
        <v>16</v>
      </c>
      <c r="F28" s="42">
        <f t="shared" si="23"/>
        <v>13</v>
      </c>
      <c r="G28" s="42">
        <f t="shared" si="23"/>
        <v>143</v>
      </c>
      <c r="H28" s="42">
        <f t="shared" si="23"/>
        <v>64</v>
      </c>
    </row>
    <row r="30" spans="1:22" ht="15" thickBot="1" x14ac:dyDescent="0.35">
      <c r="A30" s="18"/>
      <c r="B30" s="19"/>
      <c r="C30" s="10" t="s">
        <v>15</v>
      </c>
      <c r="D30" s="10" t="s">
        <v>15</v>
      </c>
      <c r="E30" s="10" t="s">
        <v>16</v>
      </c>
      <c r="F30" s="10" t="s">
        <v>17</v>
      </c>
      <c r="G30" s="10" t="s">
        <v>17</v>
      </c>
      <c r="H30" s="10" t="s">
        <v>18</v>
      </c>
    </row>
    <row r="31" spans="1:22" ht="15" thickBot="1" x14ac:dyDescent="0.35">
      <c r="A31" s="23" t="s">
        <v>25</v>
      </c>
      <c r="B31" s="24"/>
      <c r="C31" s="25">
        <f t="shared" ref="C31:H31" si="24">SUM(C24+C28)</f>
        <v>793</v>
      </c>
      <c r="D31" s="26">
        <f t="shared" si="24"/>
        <v>428</v>
      </c>
      <c r="E31" s="26">
        <f t="shared" si="24"/>
        <v>169</v>
      </c>
      <c r="F31" s="26">
        <f t="shared" si="24"/>
        <v>196</v>
      </c>
      <c r="G31" s="26">
        <f t="shared" si="24"/>
        <v>1455</v>
      </c>
      <c r="H31" s="27">
        <f t="shared" si="24"/>
        <v>831</v>
      </c>
    </row>
    <row r="32" spans="1:22" ht="15" thickBot="1" x14ac:dyDescent="0.35">
      <c r="A32" s="21" t="s">
        <v>30</v>
      </c>
      <c r="B32" s="9"/>
      <c r="C32" s="22">
        <v>100</v>
      </c>
      <c r="D32" s="28">
        <f>SUM(D31/C31)*100</f>
        <v>53.972257250945773</v>
      </c>
      <c r="E32" s="28">
        <f>SUM(E31/C31)*100</f>
        <v>21.311475409836063</v>
      </c>
      <c r="F32" s="28">
        <f>SUM(F31/C31)*100</f>
        <v>24.71626733921816</v>
      </c>
      <c r="G32" s="40">
        <f>SUM(G31/C31)</f>
        <v>1.8348045397225725</v>
      </c>
      <c r="H32" s="41">
        <f>SUM(H31/C31)</f>
        <v>1.0479192938209332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Koeman per seizoen</vt:lpstr>
      <vt:lpstr>Koeman in cijfers</vt:lpstr>
      <vt:lpstr>Blad3</vt:lpstr>
    </vt:vector>
  </TitlesOfParts>
  <Company>WPG Uitgevers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Dick Holstein</dc:creator>
  <cp:lastModifiedBy>Dick Holstein</cp:lastModifiedBy>
  <dcterms:created xsi:type="dcterms:W3CDTF">2020-12-19T21:08:51Z</dcterms:created>
  <dcterms:modified xsi:type="dcterms:W3CDTF">2026-07-02T21:52:31Z</dcterms:modified>
</cp:coreProperties>
</file>